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1100" windowWidth="15480" windowHeight="11505"/>
  </bookViews>
  <sheets>
    <sheet name="ISP TO e Prov." sheetId="1" r:id="rId1"/>
    <sheet name="Altre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84" i="1" l="1"/>
  <c r="S26" i="2" l="1"/>
  <c r="T26" i="2"/>
  <c r="U26" i="2"/>
  <c r="V26" i="2"/>
  <c r="R26" i="2"/>
  <c r="J51" i="2"/>
  <c r="J50" i="2"/>
  <c r="J49" i="2"/>
  <c r="S23" i="2" l="1"/>
  <c r="T23" i="2"/>
  <c r="U23" i="2"/>
  <c r="R23" i="2"/>
  <c r="R18" i="2"/>
  <c r="S14" i="2"/>
  <c r="T14" i="2"/>
  <c r="U14" i="2"/>
  <c r="R14" i="2"/>
  <c r="S11" i="2"/>
  <c r="T11" i="2"/>
  <c r="U11" i="2"/>
  <c r="R11" i="2"/>
  <c r="S16" i="2"/>
  <c r="T16" i="2"/>
  <c r="U16" i="2"/>
  <c r="R16" i="2"/>
  <c r="S10" i="2"/>
  <c r="T10" i="2"/>
  <c r="U10" i="2"/>
  <c r="R10" i="2"/>
  <c r="U8" i="2"/>
  <c r="S15" i="2" l="1"/>
  <c r="T15" i="2"/>
  <c r="U15" i="2"/>
  <c r="R15" i="2"/>
  <c r="S17" i="2"/>
  <c r="T17" i="2"/>
  <c r="U17" i="2"/>
  <c r="V17" i="2"/>
  <c r="R17" i="2"/>
  <c r="S27" i="2"/>
  <c r="T27" i="2"/>
  <c r="U27" i="2"/>
  <c r="R27" i="2"/>
  <c r="J246" i="2"/>
  <c r="J245" i="2"/>
  <c r="J244" i="2"/>
  <c r="J243" i="2"/>
  <c r="J240" i="2"/>
  <c r="J201" i="2"/>
  <c r="J200" i="2"/>
  <c r="J115" i="2"/>
  <c r="J114" i="2"/>
  <c r="J229" i="2"/>
  <c r="J31" i="2"/>
  <c r="V11" i="2" s="1"/>
  <c r="J133" i="2"/>
  <c r="J85" i="2"/>
  <c r="J84" i="2"/>
  <c r="J131" i="2"/>
  <c r="J175" i="2"/>
  <c r="J174" i="2"/>
  <c r="J165" i="2"/>
  <c r="J164" i="2"/>
  <c r="J163" i="2"/>
  <c r="J171" i="2"/>
  <c r="J170" i="2"/>
  <c r="J33" i="2"/>
  <c r="J32" i="2"/>
  <c r="V16" i="2" s="1"/>
  <c r="J48" i="2"/>
  <c r="J27" i="2"/>
  <c r="V14" i="2" s="1"/>
  <c r="J26" i="2"/>
  <c r="J52" i="2"/>
  <c r="V27" i="2" s="1"/>
  <c r="J30" i="2"/>
  <c r="J25" i="2" l="1"/>
  <c r="J19" i="2"/>
  <c r="H56" i="2"/>
  <c r="G56" i="2"/>
  <c r="F56" i="2"/>
  <c r="S18" i="2"/>
  <c r="T18" i="2"/>
  <c r="U18" i="2"/>
  <c r="S19" i="2"/>
  <c r="T19" i="2"/>
  <c r="U19" i="2"/>
  <c r="R19" i="2"/>
  <c r="J56" i="2" l="1"/>
  <c r="J58" i="2"/>
  <c r="J199" i="2"/>
  <c r="J207" i="2"/>
  <c r="J228" i="2"/>
  <c r="J113" i="2"/>
  <c r="J192" i="2"/>
  <c r="J193" i="2"/>
  <c r="J194" i="2"/>
  <c r="J191" i="2"/>
  <c r="J70" i="2"/>
  <c r="J69" i="2"/>
  <c r="J65" i="2"/>
  <c r="J64" i="2"/>
  <c r="J180" i="2"/>
  <c r="J179" i="2"/>
  <c r="J178" i="2"/>
  <c r="J177" i="2"/>
  <c r="J162" i="2"/>
  <c r="J181" i="2"/>
  <c r="J169" i="2"/>
  <c r="J168" i="2"/>
  <c r="J167" i="2"/>
  <c r="J166" i="2"/>
  <c r="J28" i="2"/>
  <c r="J29" i="2"/>
  <c r="J12" i="2"/>
  <c r="J13" i="2"/>
  <c r="J18" i="2"/>
  <c r="J16" i="2"/>
  <c r="J14" i="2"/>
  <c r="S21" i="2"/>
  <c r="T21" i="2"/>
  <c r="U21" i="2"/>
  <c r="R21" i="2"/>
  <c r="S13" i="2"/>
  <c r="T13" i="2"/>
  <c r="U13" i="2"/>
  <c r="R13" i="2"/>
  <c r="J235" i="2"/>
  <c r="J236" i="2"/>
  <c r="J237" i="2"/>
  <c r="J238" i="2"/>
  <c r="J239" i="2"/>
  <c r="J241" i="2"/>
  <c r="J242" i="2"/>
  <c r="J234" i="2"/>
  <c r="V13" i="2" s="1"/>
  <c r="I21" i="1"/>
  <c r="I27" i="1"/>
  <c r="V15" i="2" l="1"/>
  <c r="V19" i="2"/>
  <c r="I25" i="1"/>
  <c r="I82" i="1"/>
  <c r="I23" i="1" l="1"/>
  <c r="J206" i="2" l="1"/>
  <c r="J222" i="2"/>
  <c r="J221" i="2"/>
  <c r="J123" i="2"/>
  <c r="J122" i="2"/>
  <c r="J97" i="2"/>
  <c r="J78" i="2"/>
  <c r="J74" i="2"/>
  <c r="J187" i="2"/>
  <c r="J176" i="2"/>
  <c r="J172" i="2"/>
  <c r="J47" i="2"/>
  <c r="J46" i="2"/>
  <c r="J45" i="2"/>
  <c r="J82" i="2"/>
  <c r="J83" i="2"/>
  <c r="J89" i="2"/>
  <c r="J93" i="2"/>
  <c r="J94" i="2"/>
  <c r="J95" i="2"/>
  <c r="J96" i="2"/>
  <c r="J101" i="2"/>
  <c r="J102" i="2"/>
  <c r="J106" i="2"/>
  <c r="V21" i="2" s="1"/>
  <c r="J110" i="2"/>
  <c r="J111" i="2"/>
  <c r="J112" i="2"/>
  <c r="J116" i="2"/>
  <c r="J117" i="2"/>
  <c r="J118" i="2"/>
  <c r="J119" i="2"/>
  <c r="J120" i="2"/>
  <c r="J121" i="2"/>
  <c r="J127" i="2"/>
  <c r="J128" i="2"/>
  <c r="J129" i="2"/>
  <c r="J130" i="2"/>
  <c r="J132" i="2"/>
  <c r="J138" i="2"/>
  <c r="J139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73" i="2"/>
  <c r="J183" i="2"/>
  <c r="J184" i="2"/>
  <c r="J185" i="2"/>
  <c r="J186" i="2"/>
  <c r="J195" i="2"/>
  <c r="J196" i="2"/>
  <c r="J197" i="2"/>
  <c r="J198" i="2"/>
  <c r="J202" i="2"/>
  <c r="J203" i="2"/>
  <c r="J204" i="2"/>
  <c r="J205" i="2"/>
  <c r="J213" i="2"/>
  <c r="J217" i="2"/>
  <c r="J227" i="2"/>
  <c r="J233" i="2"/>
  <c r="J15" i="2"/>
  <c r="J17" i="2"/>
  <c r="J11" i="2"/>
  <c r="J20" i="2"/>
  <c r="J21" i="2"/>
  <c r="J22" i="2"/>
  <c r="J23" i="2"/>
  <c r="J24" i="2"/>
  <c r="J34" i="2"/>
  <c r="J35" i="2"/>
  <c r="J36" i="2"/>
  <c r="J37" i="2"/>
  <c r="J38" i="2"/>
  <c r="J39" i="2"/>
  <c r="J40" i="2"/>
  <c r="J41" i="2"/>
  <c r="J42" i="2"/>
  <c r="J43" i="2"/>
  <c r="J44" i="2"/>
  <c r="J59" i="2"/>
  <c r="J60" i="2"/>
  <c r="I80" i="1"/>
  <c r="I19" i="1"/>
  <c r="I78" i="1"/>
  <c r="I17" i="1"/>
  <c r="F128" i="1"/>
  <c r="E128" i="1"/>
  <c r="I76" i="1"/>
  <c r="I72" i="1"/>
  <c r="I74" i="1"/>
  <c r="I15" i="1"/>
  <c r="I70" i="1"/>
  <c r="I13" i="1"/>
  <c r="I11" i="1"/>
  <c r="I9" i="1"/>
  <c r="I68" i="1"/>
  <c r="G128" i="1"/>
  <c r="I66" i="1"/>
  <c r="I7" i="1"/>
  <c r="I5" i="1"/>
  <c r="F61" i="1"/>
  <c r="G61" i="1"/>
  <c r="E61" i="1"/>
  <c r="V10" i="2" l="1"/>
  <c r="V23" i="2"/>
  <c r="V18" i="2"/>
  <c r="G132" i="1"/>
  <c r="I61" i="1"/>
  <c r="F62" i="1" s="1"/>
  <c r="I128" i="1"/>
  <c r="F129" i="1" s="1"/>
  <c r="U29" i="2"/>
  <c r="E132" i="1"/>
  <c r="F132" i="1"/>
  <c r="H7" i="2" l="1"/>
  <c r="T8" i="2" s="1"/>
  <c r="G62" i="1"/>
  <c r="E62" i="1"/>
  <c r="E129" i="1"/>
  <c r="G129" i="1"/>
  <c r="I132" i="1"/>
  <c r="G7" i="2"/>
  <c r="S8" i="2" s="1"/>
  <c r="F7" i="2"/>
  <c r="R8" i="2" s="1"/>
  <c r="T29" i="2" l="1"/>
  <c r="H5" i="2"/>
  <c r="H250" i="2" s="1"/>
  <c r="E133" i="1"/>
  <c r="F133" i="1"/>
  <c r="J7" i="2"/>
  <c r="V8" i="2" s="1"/>
  <c r="G133" i="1"/>
  <c r="F5" i="2"/>
  <c r="F250" i="2" s="1"/>
  <c r="R29" i="2"/>
  <c r="G5" i="2"/>
  <c r="G250" i="2" s="1"/>
  <c r="S29" i="2"/>
  <c r="V29" i="2" l="1"/>
  <c r="J5" i="2"/>
  <c r="J249" i="2" s="1"/>
  <c r="J250" i="2"/>
  <c r="G251" i="2" l="1"/>
  <c r="F251" i="2"/>
  <c r="H251" i="2"/>
</calcChain>
</file>

<file path=xl/sharedStrings.xml><?xml version="1.0" encoding="utf-8"?>
<sst xmlns="http://schemas.openxmlformats.org/spreadsheetml/2006/main" count="522" uniqueCount="323">
  <si>
    <t>VEN</t>
  </si>
  <si>
    <t>FIL 20 Via Cimarosa 87</t>
  </si>
  <si>
    <t>MATTINO 8,25/11,00</t>
  </si>
  <si>
    <t>27, 29, 55, Presto Point Auchan, F.I. Cimarosa, via Puglia, corso Giulio Cesare 205</t>
  </si>
  <si>
    <t>LUN</t>
  </si>
  <si>
    <t>FIL 4 Corso Peschiera 151</t>
  </si>
  <si>
    <t>34, 49, 50, 51, 52, 57, c. Francia 161, c. Racconigi 207</t>
  </si>
  <si>
    <t>FIL 12 Via Stradella</t>
  </si>
  <si>
    <t>POMERIGGIO</t>
  </si>
  <si>
    <t>7, 41, 66, 72, c. Giulio 29</t>
  </si>
  <si>
    <t>MAR</t>
  </si>
  <si>
    <t>FIL 23 C. Unione Sov. 409</t>
  </si>
  <si>
    <t>FIL 19 Via Vigliani 45/B</t>
  </si>
  <si>
    <t>11, F.I. Tazzoli, CAAT</t>
  </si>
  <si>
    <t>MER</t>
  </si>
  <si>
    <t>FIL 9 Via Venaria 5</t>
  </si>
  <si>
    <t>28, 60, 70, via Forlì, via Foligno, corso Potenza</t>
  </si>
  <si>
    <t>CENTRO CONGRESSI</t>
  </si>
  <si>
    <t>Via S. Teresa 1/g</t>
  </si>
  <si>
    <t>Fil 700, F.I. Piazza San Carlo, 2, 5, 22, 30, 56, audiolesi dell’intera Area</t>
  </si>
  <si>
    <t>FIL 24 Corso Turati</t>
  </si>
  <si>
    <t>Circolo Ricreativo ed altri Uffici di corso Turati</t>
  </si>
  <si>
    <t>FIL 26 Via Monginevro</t>
  </si>
  <si>
    <t>17, 37, 42, corso Vittorio</t>
  </si>
  <si>
    <t>FIL 18 Corso Bramante 82</t>
  </si>
  <si>
    <t>6, 40, 44, 46, 64, 73, BIT</t>
  </si>
  <si>
    <t>FIL 1 Corso Re Umberto</t>
  </si>
  <si>
    <t>8, 63</t>
  </si>
  <si>
    <t>FIL 25</t>
  </si>
  <si>
    <t>Strutture di Governo BdT, Uffici di Direzione Centrale di Torino</t>
  </si>
  <si>
    <t>FIL 16 C. Orbassano 138</t>
  </si>
  <si>
    <t>54, 61, 69, 71, c. Orbassano 164</t>
  </si>
  <si>
    <t>Sala Aste del Monte Pegni</t>
  </si>
  <si>
    <t>Via Monte di Pietà</t>
  </si>
  <si>
    <t>Fil 500, Monte Pegni, F.I. via Monte, Tesoreria, Filiale Superflash, Filiale via Bligny, Corporate, Uffici di Area Torino, Uffici Direzione Regionale</t>
  </si>
  <si>
    <t>FIL 14 c Svizzera 32</t>
  </si>
  <si>
    <t>POpoPOpoPOMERIGGIO</t>
  </si>
  <si>
    <t>3, 21, 35, 45, 48, 21, 67, F.I. Bernezzo</t>
  </si>
  <si>
    <t>GIO</t>
  </si>
  <si>
    <t>FIL 13 Corso S. Maurizio</t>
  </si>
  <si>
    <t>10, 33, 53</t>
  </si>
  <si>
    <t>FILIALE via Santa Teresa</t>
  </si>
  <si>
    <t>Le assemblee si svolgeranno nel pomeriggio (intero orario di lavoro) oppure al mattino (in coincidenza con</t>
  </si>
  <si>
    <t>l’inizio dell’orario di lavoro giornaliero).</t>
  </si>
  <si>
    <t>CHIVASSO</t>
  </si>
  <si>
    <t>Brandizzo, Castiglione, San Benigno, San Sebastiano, San Raffaele, Gassino</t>
  </si>
  <si>
    <t>CHIERI</t>
  </si>
  <si>
    <t>Tutti i part-time orizzontali delle filiali che partecipano alle assemblee di Chieri, Chivasso e Settimo</t>
  </si>
  <si>
    <t>Agenzie di città, Andezeno, Baldissero, Cambiano, Pecetto, Pino, Poirino, Pralormo, Riva di Chieri, Santena, Villastellone</t>
  </si>
  <si>
    <t>SETTIMO TORINESE</t>
  </si>
  <si>
    <t>Agenzie di città, San Mauro, Volpiano</t>
  </si>
  <si>
    <t>ALPIGNANO</t>
  </si>
  <si>
    <t>Agenzie di città, Buttigliera, Pianezza, Villardora</t>
  </si>
  <si>
    <t>MONCALIERI</t>
  </si>
  <si>
    <t>Part time orizzontali delle filiali che partecipano alle assemblee di Moncalieri, Nichelino, Carmagnola</t>
  </si>
  <si>
    <t>Agenzie di città, Trofarello, strutture di governo di BdT del comune di Moncalieri</t>
  </si>
  <si>
    <t>ORBASSANO</t>
  </si>
  <si>
    <t>Agenzie di città, Beinasco, e agenzie di città compresa Borgaretto, Cumiana, Piossasco e agenzie di città, Trana, Volvera</t>
  </si>
  <si>
    <t>GRUGLIASCO</t>
  </si>
  <si>
    <t>Agenzie di città e turno del pomeriggio Le Gru</t>
  </si>
  <si>
    <t>COLLEGNO LEUMAN</t>
  </si>
  <si>
    <t>Corso Francia 330</t>
  </si>
  <si>
    <t>Agenzie di città</t>
  </si>
  <si>
    <t>CARMAGNOLA</t>
  </si>
  <si>
    <t>P.za Martiri della Libertà 21</t>
  </si>
  <si>
    <t>Agenzie di città, Carignano, Castagnole, Lombriasco, Virle</t>
  </si>
  <si>
    <t>VENARIA</t>
  </si>
  <si>
    <t>Viale Buridani 38</t>
  </si>
  <si>
    <t>Agenzie di città, turno del pomeriggio di Auchan, Borgaro, Druento, Caselle, Leinì, Mappano, San Gillio,</t>
  </si>
  <si>
    <t>NICHELINO</t>
  </si>
  <si>
    <t>Piazza Camandona</t>
  </si>
  <si>
    <t>Agenzie di città, Candiolo. La Loggia, Piobesi, Vinovo</t>
  </si>
  <si>
    <t>CIRIE’</t>
  </si>
  <si>
    <t>Via Ciriaco 25</t>
  </si>
  <si>
    <t>Agenzie di città, Cantoira, Coassolo, Corio, lanzo, Mathi, Nole, Robassomero, Viù, San Maurizio</t>
  </si>
  <si>
    <t>RIVOLI</t>
  </si>
  <si>
    <t>Piazza Martiri 8</t>
  </si>
  <si>
    <t>MATTINO DALLE 8,25/11,00</t>
  </si>
  <si>
    <t>Agenzie di città, Borgone; Bussoleno, Chiomonte, Rosta, Rivalta, Sant’Antonino, Villarbasse, Villarfocchiardo,, Coazze, Condove, Bardonecchia, Cesana, Claviere, Pragelato, Salice, Oulx, Sestriere</t>
  </si>
  <si>
    <t>Turni del mattino di Auchan Rivoli, Auchan Venaria, Le Gru Grugliasco</t>
  </si>
  <si>
    <t>PART-TIME ORIZZONTALI delle Filiali convocate nelle assemblee pomeridiane di Collegno, Alpignano, Grugliasco, Venaria, Orbassano, Pinerolo, Ciriè.</t>
  </si>
  <si>
    <t>PINEROLO</t>
  </si>
  <si>
    <t>Piazza Barbieri 39/41</t>
  </si>
  <si>
    <t>Agenzie di città, Cantalupa, Piscina, Villar Perosa, Fenestrelle, Perosa Argentina, Pinasca, Cavour, Luserna, San Secondo, Scalenghe, Torre Pellice, Bobbio, Vigone, Villafranca</t>
  </si>
  <si>
    <t>Le Assemblee delle Filiali del Canavese saranno comunicati all’interno del calendario dell’Area Piemonte Nord</t>
  </si>
  <si>
    <t> L’assemblea di Banca Prossima si svolgerà il 28/3 pomeriggio nella Sala aste di via Monte</t>
  </si>
  <si>
    <t> L’assemblea di Banca Private si svolgerà il 21/3 pomeriggio in corso Stati Uniti</t>
  </si>
  <si>
    <t>Tutti i part time orizzontali / mattino Presto Point di Torino</t>
  </si>
  <si>
    <t>CONTRATTO NAZIONALE - MARZO-APRILE 2012</t>
  </si>
  <si>
    <t xml:space="preserve">INTESA SANPAOLO TORINO CITTA' </t>
  </si>
  <si>
    <t>SI</t>
  </si>
  <si>
    <t>NO</t>
  </si>
  <si>
    <t>AST.</t>
  </si>
  <si>
    <t xml:space="preserve">INTESA SANPAOLO PROVINCIA TORINO </t>
  </si>
  <si>
    <t xml:space="preserve">TOTALE </t>
  </si>
  <si>
    <t>%</t>
  </si>
  <si>
    <t xml:space="preserve">TORINO E PROVINCIA </t>
  </si>
  <si>
    <t>VOT.</t>
  </si>
  <si>
    <t xml:space="preserve"> </t>
  </si>
  <si>
    <t>?</t>
  </si>
  <si>
    <t>Rho, Lainate, Pero e altre piazze</t>
  </si>
  <si>
    <t>Corsico, Buccinasco, Cesano B., part-time di Abbiategrasso, Albairate, Motta V., Gaggiano, Rozzano, Binasco, Assago</t>
  </si>
  <si>
    <t>Unicredit</t>
  </si>
  <si>
    <t>Intesa San Paolo To e Prov. (parziale)</t>
  </si>
  <si>
    <t>Intesa San Paolo</t>
  </si>
  <si>
    <t>Monte Paschi</t>
  </si>
  <si>
    <t>Concentramento Napoli</t>
  </si>
  <si>
    <t>Moncalieri</t>
  </si>
  <si>
    <t>To Nizza</t>
  </si>
  <si>
    <t>Ivrea</t>
  </si>
  <si>
    <t>UBI banca</t>
  </si>
  <si>
    <t>Direzione ex Via Crispi</t>
  </si>
  <si>
    <t>SUPER TOTALE</t>
  </si>
  <si>
    <t>da verificare</t>
  </si>
  <si>
    <t>SGSS Milano</t>
  </si>
  <si>
    <t>SGSS</t>
  </si>
  <si>
    <t>Rivoli</t>
  </si>
  <si>
    <t>Rho (?), Bollate, Novate, Garbagnate</t>
  </si>
  <si>
    <t>Brescia PT</t>
  </si>
  <si>
    <t>Orzinuovi (BS)</t>
  </si>
  <si>
    <t>CR Asti</t>
  </si>
  <si>
    <t>BPCI Milano</t>
  </si>
  <si>
    <t>Brescia concentramento</t>
  </si>
  <si>
    <t>BdN Cosenza</t>
  </si>
  <si>
    <t>BdN Caserta</t>
  </si>
  <si>
    <t>BdN Sapri</t>
  </si>
  <si>
    <t>BdN Arzano</t>
  </si>
  <si>
    <t>BdN Vallo</t>
  </si>
  <si>
    <t>BdN Caserta PT</t>
  </si>
  <si>
    <t>Credem</t>
  </si>
  <si>
    <t>S.M. Pianto</t>
  </si>
  <si>
    <t>Sede</t>
  </si>
  <si>
    <t>Benevento</t>
  </si>
  <si>
    <t>Ischia</t>
  </si>
  <si>
    <t>Cariparma</t>
  </si>
  <si>
    <t>Concentramento 12/3 (6 fil. To + prov.)</t>
  </si>
  <si>
    <t>Torre del Greco</t>
  </si>
  <si>
    <t>Portici</t>
  </si>
  <si>
    <t>Bra</t>
  </si>
  <si>
    <t>RIVAROLO CANAVESE</t>
  </si>
  <si>
    <t>su calendario Piermonte Nord</t>
  </si>
  <si>
    <t>BdN Mondragone</t>
  </si>
  <si>
    <t>BdN Ischia</t>
  </si>
  <si>
    <t>Beinasco-Borgaretto</t>
  </si>
  <si>
    <t>Chieri-Pino-Pecetto</t>
  </si>
  <si>
    <t>Orbassano-Piossasco-Bruino</t>
  </si>
  <si>
    <t>Orbassano-Piossasco-Bruino PT</t>
  </si>
  <si>
    <t>Alpignano-Almese- Pianezza-Druento-Valdellatorre</t>
  </si>
  <si>
    <t>Frattamaggiore</t>
  </si>
  <si>
    <t>Casoria</t>
  </si>
  <si>
    <t>Castellamare</t>
  </si>
  <si>
    <t xml:space="preserve">Banco Popolare </t>
  </si>
  <si>
    <t>BPN Pinerolo</t>
  </si>
  <si>
    <t>Modena</t>
  </si>
  <si>
    <t>Aversa</t>
  </si>
  <si>
    <t>S.Anastasia</t>
  </si>
  <si>
    <t>Fonspa</t>
  </si>
  <si>
    <t>Roma SudOvest</t>
  </si>
  <si>
    <t>Sorrento</t>
  </si>
  <si>
    <t>Nola</t>
  </si>
  <si>
    <t>Capri</t>
  </si>
  <si>
    <t>PIEMONTE</t>
  </si>
  <si>
    <t>VALLE AOSTA</t>
  </si>
  <si>
    <t>LOMBARDIA</t>
  </si>
  <si>
    <t>VENETO</t>
  </si>
  <si>
    <t>FRIULI</t>
  </si>
  <si>
    <t>TRENTINO</t>
  </si>
  <si>
    <t>LIGURIA</t>
  </si>
  <si>
    <t>EMILIA ROMAGNA</t>
  </si>
  <si>
    <t>TOSCANA</t>
  </si>
  <si>
    <t>UMBRIA</t>
  </si>
  <si>
    <t>Milano P.zza S. Fedele</t>
  </si>
  <si>
    <t>Magenta</t>
  </si>
  <si>
    <t>BdA Ancona</t>
  </si>
  <si>
    <t>Nichelino La Loggia Vinovo Candiolo Piobesi</t>
  </si>
  <si>
    <t>Ciriè Lanzo ………….</t>
  </si>
  <si>
    <t>Caluso San Giusto……</t>
  </si>
  <si>
    <t>Milano PT</t>
  </si>
  <si>
    <t>Milano Via Rosellini</t>
  </si>
  <si>
    <t>Milano V. S.Margherita</t>
  </si>
  <si>
    <t>BPA Ancona</t>
  </si>
  <si>
    <t>Popolare Brescia</t>
  </si>
  <si>
    <t>MARCHE</t>
  </si>
  <si>
    <t>ABRUZZO</t>
  </si>
  <si>
    <t>MOLISE</t>
  </si>
  <si>
    <t>LAZIO</t>
  </si>
  <si>
    <t>SARDEGNA</t>
  </si>
  <si>
    <t>CAMPANIA</t>
  </si>
  <si>
    <t>PUGLIA</t>
  </si>
  <si>
    <t>BASILICATA</t>
  </si>
  <si>
    <t>SICILIA</t>
  </si>
  <si>
    <t>PIE</t>
  </si>
  <si>
    <t>LOM</t>
  </si>
  <si>
    <t>CAL</t>
  </si>
  <si>
    <t>CAM</t>
  </si>
  <si>
    <t>ITALIA</t>
  </si>
  <si>
    <t>LAZ</t>
  </si>
  <si>
    <t>EMI</t>
  </si>
  <si>
    <t>Milano Via Cavriana</t>
  </si>
  <si>
    <t>CENTRO CONGRESSI VST</t>
  </si>
  <si>
    <t>BdN Caivano</t>
  </si>
  <si>
    <t>BdN Pozzuoli</t>
  </si>
  <si>
    <t>San Mauro, Gassino, S Raffaele</t>
  </si>
  <si>
    <t>San Mauro, Gassino, S Raffaele PT</t>
  </si>
  <si>
    <t>Santena, Cambiano, Poirino, Trofarello</t>
  </si>
  <si>
    <t>Pinerolese</t>
  </si>
  <si>
    <t>BPN Moncalieri</t>
  </si>
  <si>
    <t>BPN Rivarolo</t>
  </si>
  <si>
    <t>Carige</t>
  </si>
  <si>
    <t>Ancona</t>
  </si>
  <si>
    <t>Bologna</t>
  </si>
  <si>
    <t>Concentramento 15/3 (7 fil. To + 2prov.)</t>
  </si>
  <si>
    <t>Avigliana, Giaveno, Coazze</t>
  </si>
  <si>
    <t>Deutsche Bank</t>
  </si>
  <si>
    <t>Mi Bicocca Dir. Gen.</t>
  </si>
  <si>
    <t>To Lingotto</t>
  </si>
  <si>
    <t xml:space="preserve">  </t>
  </si>
  <si>
    <t>Mi Filiale</t>
  </si>
  <si>
    <t>Acqui Terme, Ag.1, Bistagno</t>
  </si>
  <si>
    <t>Cuneo</t>
  </si>
  <si>
    <t>Milano Cordusio</t>
  </si>
  <si>
    <t>BPN Novara DG</t>
  </si>
  <si>
    <t>SGSS Torino</t>
  </si>
  <si>
    <t>UBISS Bergamo</t>
  </si>
  <si>
    <t>Veneto Banca</t>
  </si>
  <si>
    <t>CR Fabriano e Cupramontana</t>
  </si>
  <si>
    <t>BdN Piedimonte</t>
  </si>
  <si>
    <t>BdN Ovest</t>
  </si>
  <si>
    <t>BdN Pomigliano</t>
  </si>
  <si>
    <t>Milano Cordusio MAT</t>
  </si>
  <si>
    <t>Mi HWB</t>
  </si>
  <si>
    <t>Battipaglia</t>
  </si>
  <si>
    <t>Carilo</t>
  </si>
  <si>
    <t>Loreto</t>
  </si>
  <si>
    <t>Carim</t>
  </si>
  <si>
    <t>Caserta/S.Nicola</t>
  </si>
  <si>
    <t>Caserta</t>
  </si>
  <si>
    <t>Pozzuoli</t>
  </si>
  <si>
    <t>Jesi</t>
  </si>
  <si>
    <t>SEBA / SEDA</t>
  </si>
  <si>
    <t>BPA Osimo</t>
  </si>
  <si>
    <t>Alessandria</t>
  </si>
  <si>
    <t>Padova - Banche minori PT</t>
  </si>
  <si>
    <t xml:space="preserve">Padova - Banche minori </t>
  </si>
  <si>
    <t>Cavarzere e Chioggia - Tutte</t>
  </si>
  <si>
    <t>Montichiari - Tutte</t>
  </si>
  <si>
    <t xml:space="preserve">Trento e Rovereto - Tutte </t>
  </si>
  <si>
    <t>Como - Tutte</t>
  </si>
  <si>
    <t>Cantù (CO) - Tutte</t>
  </si>
  <si>
    <t>Ancona - Tutte minori</t>
  </si>
  <si>
    <t>Formia - varie banche</t>
  </si>
  <si>
    <t>TRE</t>
  </si>
  <si>
    <t>Fossano</t>
  </si>
  <si>
    <t>Savigliano</t>
  </si>
  <si>
    <t>Galliate (No)</t>
  </si>
  <si>
    <t>Tortona</t>
  </si>
  <si>
    <t>Novi Ligure</t>
  </si>
  <si>
    <t>Carisbo Bo Centro</t>
  </si>
  <si>
    <t>Carisbo Bo Centro PT</t>
  </si>
  <si>
    <t>Cuneo Boves</t>
  </si>
  <si>
    <t>Busca</t>
  </si>
  <si>
    <t>Mondovì</t>
  </si>
  <si>
    <t>Alba</t>
  </si>
  <si>
    <t>Settimo Brandizzo</t>
  </si>
  <si>
    <t>Viareggio</t>
  </si>
  <si>
    <t>Pisa</t>
  </si>
  <si>
    <t>Carrara</t>
  </si>
  <si>
    <t>Massa</t>
  </si>
  <si>
    <t>Banca Legnano</t>
  </si>
  <si>
    <t>Valenza</t>
  </si>
  <si>
    <t>Provincia Alessandria</t>
  </si>
  <si>
    <t>BNL</t>
  </si>
  <si>
    <t>BNP Paribas Mi</t>
  </si>
  <si>
    <t>Pescara</t>
  </si>
  <si>
    <t>BREBanca Savigliano</t>
  </si>
  <si>
    <t>BREBanca Alba</t>
  </si>
  <si>
    <t>BREBanca Cuneese</t>
  </si>
  <si>
    <t>BREBanca Mondovì</t>
  </si>
  <si>
    <t>Imperiese</t>
  </si>
  <si>
    <t>Milano Via Mazzini</t>
  </si>
  <si>
    <t>Altre</t>
  </si>
  <si>
    <t xml:space="preserve">SEC Servizi Padova   </t>
  </si>
  <si>
    <t>Mutualcredito Pescara</t>
  </si>
  <si>
    <t>BPA DG Jesi</t>
  </si>
  <si>
    <t>UBISS V. Calvi Bergamo</t>
  </si>
  <si>
    <t>ABR</t>
  </si>
  <si>
    <t>TOS</t>
  </si>
  <si>
    <t>LIG</t>
  </si>
  <si>
    <t>Milano auditorio Hoepli</t>
  </si>
  <si>
    <t>Como</t>
  </si>
  <si>
    <t>Carisbo Bo</t>
  </si>
  <si>
    <t>Catania C.so Sicilia</t>
  </si>
  <si>
    <t>Brescia</t>
  </si>
  <si>
    <t>BdN Castellamare</t>
  </si>
  <si>
    <t>CR FI B.go S.Lorenzo</t>
  </si>
  <si>
    <t>CR FI Perugia</t>
  </si>
  <si>
    <t>Ovada</t>
  </si>
  <si>
    <t>Acqui Terme</t>
  </si>
  <si>
    <t>Venaria</t>
  </si>
  <si>
    <t>Caselle</t>
  </si>
  <si>
    <t>None….</t>
  </si>
  <si>
    <t>Milano Bodio</t>
  </si>
  <si>
    <t>Milano Bodio MAT</t>
  </si>
  <si>
    <t>Venezia</t>
  </si>
  <si>
    <t>To Peschiera</t>
  </si>
  <si>
    <t>Creberg Brescia</t>
  </si>
  <si>
    <t>CR Veneto Rovigo</t>
  </si>
  <si>
    <t>Fidi Toscana Firenze</t>
  </si>
  <si>
    <t>Monza</t>
  </si>
  <si>
    <t>Mariano Comense</t>
  </si>
  <si>
    <t>UBISS V. Palazzolo</t>
  </si>
  <si>
    <t>UBISS e soc. prodotto Ubi Brescia</t>
  </si>
  <si>
    <t>Scandicci - Tutte</t>
  </si>
  <si>
    <t>Verona varie</t>
  </si>
  <si>
    <t>Fucecchio Tutte</t>
  </si>
  <si>
    <t>Siena Tutte</t>
  </si>
  <si>
    <t>Brescia varie</t>
  </si>
  <si>
    <t>SIC</t>
  </si>
  <si>
    <t>UMB</t>
  </si>
  <si>
    <t>BdN Castrovillari (Cs)</t>
  </si>
  <si>
    <t>BdN Lamezia (Cs)</t>
  </si>
  <si>
    <t>Paola (Cs) e altre</t>
  </si>
  <si>
    <r>
      <t>CALA</t>
    </r>
    <r>
      <rPr>
        <b/>
        <sz val="11"/>
        <color theme="4" tint="-0.249977111117893"/>
        <rFont val="Calibri"/>
        <family val="2"/>
      </rPr>
      <t>BRIA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</si>
</sst>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6"/>
      <color indexed="8"/>
      <name val="Arial Black"/>
      <family val="2"/>
    </font>
    <font>
      <b/>
      <sz val="16"/>
      <color indexed="10"/>
      <name val="Arial Black"/>
      <family val="2"/>
    </font>
    <font>
      <b/>
      <sz val="16"/>
      <color indexed="10"/>
      <name val="Calibri"/>
      <family val="2"/>
    </font>
    <font>
      <b/>
      <sz val="16"/>
      <color indexed="18"/>
      <name val="Calibri"/>
      <family val="2"/>
    </font>
    <font>
      <b/>
      <i/>
      <sz val="11"/>
      <color indexed="56"/>
      <name val="Calibri"/>
      <family val="2"/>
    </font>
    <font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10"/>
      <name val="Calibri"/>
      <family val="2"/>
    </font>
    <font>
      <sz val="10"/>
      <color indexed="8"/>
      <name val="Verdana"/>
      <family val="2"/>
    </font>
    <font>
      <b/>
      <sz val="12"/>
      <color indexed="18"/>
      <name val="Arial"/>
      <family val="2"/>
    </font>
    <font>
      <b/>
      <i/>
      <sz val="11"/>
      <color indexed="18"/>
      <name val="Calibri"/>
      <family val="2"/>
    </font>
    <font>
      <i/>
      <sz val="8"/>
      <color indexed="56"/>
      <name val="Arial Narrow"/>
      <family val="2"/>
    </font>
    <font>
      <sz val="8"/>
      <color indexed="56"/>
      <name val="Arial Narrow"/>
      <family val="2"/>
    </font>
    <font>
      <sz val="8"/>
      <color indexed="8"/>
      <name val="Arial Narrow"/>
      <family val="2"/>
    </font>
    <font>
      <b/>
      <sz val="8"/>
      <color indexed="10"/>
      <name val="Arial Narrow"/>
      <family val="2"/>
    </font>
    <font>
      <b/>
      <sz val="11"/>
      <color indexed="10"/>
      <name val="Calibri"/>
      <family val="2"/>
    </font>
    <font>
      <sz val="13.5"/>
      <color indexed="8"/>
      <name val="Arial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6"/>
      <color indexed="62"/>
      <name val="Calibri"/>
      <family val="2"/>
    </font>
    <font>
      <b/>
      <sz val="8"/>
      <color indexed="62"/>
      <name val="Arial Narrow"/>
      <family val="2"/>
    </font>
    <font>
      <b/>
      <sz val="16"/>
      <color indexed="17"/>
      <name val="Calibri"/>
      <family val="2"/>
    </font>
    <font>
      <sz val="8"/>
      <color indexed="17"/>
      <name val="Arial Narrow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/>
    <xf numFmtId="0" fontId="11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7" fillId="2" borderId="0" xfId="0" applyFont="1" applyFill="1"/>
    <xf numFmtId="0" fontId="0" fillId="2" borderId="0" xfId="0" applyFill="1"/>
    <xf numFmtId="0" fontId="19" fillId="0" borderId="0" xfId="0" applyFont="1"/>
    <xf numFmtId="0" fontId="9" fillId="2" borderId="0" xfId="0" applyFont="1" applyFill="1" applyAlignment="1">
      <alignment horizontal="center"/>
    </xf>
    <xf numFmtId="0" fontId="7" fillId="3" borderId="0" xfId="0" applyFont="1" applyFill="1"/>
    <xf numFmtId="0" fontId="0" fillId="3" borderId="0" xfId="0" applyFill="1"/>
    <xf numFmtId="0" fontId="9" fillId="3" borderId="0" xfId="0" applyFont="1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5" fillId="3" borderId="0" xfId="0" applyFont="1" applyFill="1"/>
    <xf numFmtId="0" fontId="27" fillId="0" borderId="0" xfId="0" applyFont="1"/>
    <xf numFmtId="0" fontId="9" fillId="0" borderId="0" xfId="0" applyFont="1"/>
    <xf numFmtId="0" fontId="26" fillId="0" borderId="0" xfId="0" applyFont="1"/>
    <xf numFmtId="0" fontId="8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8" fillId="3" borderId="0" xfId="0" applyFont="1" applyFill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3"/>
  <sheetViews>
    <sheetView tabSelected="1" topLeftCell="A51" workbookViewId="0">
      <selection activeCell="F51" sqref="F51"/>
    </sheetView>
  </sheetViews>
  <sheetFormatPr defaultRowHeight="15" x14ac:dyDescent="0.25"/>
  <cols>
    <col min="1" max="1" width="49.85546875" style="1" customWidth="1"/>
    <col min="5" max="6" width="9.85546875" bestFit="1" customWidth="1"/>
    <col min="7" max="7" width="9.28515625" bestFit="1" customWidth="1"/>
    <col min="8" max="8" width="4.42578125" customWidth="1"/>
  </cols>
  <sheetData>
    <row r="2" spans="1:11" s="4" customFormat="1" ht="24.75" x14ac:dyDescent="0.5">
      <c r="A2" s="3" t="s">
        <v>88</v>
      </c>
    </row>
    <row r="3" spans="1:11" s="4" customFormat="1" ht="24.75" x14ac:dyDescent="0.5">
      <c r="A3" s="3"/>
      <c r="E3" s="7" t="s">
        <v>90</v>
      </c>
      <c r="F3" s="7" t="s">
        <v>91</v>
      </c>
      <c r="G3" s="7" t="s">
        <v>92</v>
      </c>
      <c r="I3" s="4" t="s">
        <v>97</v>
      </c>
    </row>
    <row r="4" spans="1:11" s="4" customFormat="1" ht="24.75" x14ac:dyDescent="0.5">
      <c r="A4" s="5" t="s">
        <v>89</v>
      </c>
    </row>
    <row r="5" spans="1:11" ht="21" x14ac:dyDescent="0.35">
      <c r="A5" s="10" t="s">
        <v>1</v>
      </c>
      <c r="B5" s="9"/>
      <c r="C5" s="9"/>
      <c r="D5" s="9"/>
      <c r="E5" s="6">
        <v>27</v>
      </c>
      <c r="F5" s="6">
        <v>53</v>
      </c>
      <c r="G5" s="6">
        <v>3</v>
      </c>
      <c r="I5" s="32">
        <f>SUM(E5:H5)</f>
        <v>83</v>
      </c>
    </row>
    <row r="6" spans="1:11" s="19" customFormat="1" ht="12.75" x14ac:dyDescent="0.25">
      <c r="A6" s="17" t="s">
        <v>3</v>
      </c>
      <c r="B6" s="18"/>
      <c r="C6" s="18"/>
      <c r="D6" s="18"/>
      <c r="I6" s="33"/>
    </row>
    <row r="7" spans="1:11" ht="21" x14ac:dyDescent="0.35">
      <c r="A7" s="10" t="s">
        <v>5</v>
      </c>
      <c r="E7" s="6">
        <v>17</v>
      </c>
      <c r="F7" s="6">
        <v>49</v>
      </c>
      <c r="G7" s="6">
        <v>1</v>
      </c>
      <c r="H7" s="6"/>
      <c r="I7" s="32">
        <f>SUM(E7:H7)</f>
        <v>67</v>
      </c>
    </row>
    <row r="8" spans="1:11" s="19" customFormat="1" ht="12.75" x14ac:dyDescent="0.25">
      <c r="A8" s="17" t="s">
        <v>6</v>
      </c>
      <c r="B8" s="18"/>
      <c r="C8" s="18"/>
      <c r="D8" s="18"/>
      <c r="I8" s="33" t="s">
        <v>98</v>
      </c>
    </row>
    <row r="9" spans="1:11" ht="21" x14ac:dyDescent="0.35">
      <c r="A9" s="10" t="s">
        <v>7</v>
      </c>
      <c r="E9" s="6">
        <v>3</v>
      </c>
      <c r="F9" s="6">
        <v>44</v>
      </c>
      <c r="G9" s="6">
        <v>0</v>
      </c>
      <c r="H9" s="6"/>
      <c r="I9" s="32">
        <f t="shared" ref="I9:I27" si="0">SUM(E9:H9)</f>
        <v>47</v>
      </c>
      <c r="K9" t="s">
        <v>99</v>
      </c>
    </row>
    <row r="10" spans="1:11" s="19" customFormat="1" ht="12.75" x14ac:dyDescent="0.25">
      <c r="A10" s="17" t="s">
        <v>9</v>
      </c>
      <c r="B10" s="18"/>
      <c r="C10" s="18"/>
      <c r="D10" s="18"/>
      <c r="I10" s="33"/>
    </row>
    <row r="11" spans="1:11" ht="21" x14ac:dyDescent="0.35">
      <c r="A11" s="10" t="s">
        <v>11</v>
      </c>
      <c r="E11" s="34">
        <v>32</v>
      </c>
      <c r="F11" s="34">
        <v>7</v>
      </c>
      <c r="G11" s="34">
        <v>0</v>
      </c>
      <c r="H11" s="6"/>
      <c r="I11" s="32">
        <f t="shared" si="0"/>
        <v>39</v>
      </c>
    </row>
    <row r="12" spans="1:11" s="19" customFormat="1" ht="12.75" x14ac:dyDescent="0.25">
      <c r="A12" s="17">
        <v>43</v>
      </c>
      <c r="B12" s="18"/>
      <c r="C12" s="18"/>
      <c r="D12" s="18"/>
      <c r="E12" s="35"/>
      <c r="F12" s="35"/>
      <c r="G12" s="35"/>
      <c r="I12" s="33"/>
    </row>
    <row r="13" spans="1:11" ht="21" x14ac:dyDescent="0.35">
      <c r="A13" s="10" t="s">
        <v>12</v>
      </c>
      <c r="E13" s="34">
        <v>18</v>
      </c>
      <c r="F13" s="34">
        <v>11</v>
      </c>
      <c r="G13" s="34">
        <v>2</v>
      </c>
      <c r="I13" s="32">
        <f t="shared" si="0"/>
        <v>31</v>
      </c>
    </row>
    <row r="14" spans="1:11" s="19" customFormat="1" ht="12.75" x14ac:dyDescent="0.25">
      <c r="A14" s="17" t="s">
        <v>13</v>
      </c>
      <c r="B14" s="18"/>
      <c r="C14" s="18"/>
      <c r="D14" s="18"/>
      <c r="I14" s="33"/>
    </row>
    <row r="15" spans="1:11" ht="21" x14ac:dyDescent="0.35">
      <c r="A15" s="10" t="s">
        <v>15</v>
      </c>
      <c r="E15" s="6">
        <v>15</v>
      </c>
      <c r="F15" s="6">
        <v>35</v>
      </c>
      <c r="G15" s="6">
        <v>8</v>
      </c>
      <c r="I15" s="32">
        <f t="shared" si="0"/>
        <v>58</v>
      </c>
    </row>
    <row r="16" spans="1:11" s="19" customFormat="1" ht="12.75" x14ac:dyDescent="0.25">
      <c r="A16" s="17" t="s">
        <v>16</v>
      </c>
      <c r="B16" s="18"/>
      <c r="C16" s="18"/>
      <c r="D16" s="18"/>
      <c r="I16" s="20"/>
    </row>
    <row r="17" spans="1:9" ht="21" x14ac:dyDescent="0.35">
      <c r="A17" s="10" t="s">
        <v>199</v>
      </c>
      <c r="E17" s="6">
        <v>9</v>
      </c>
      <c r="F17" s="6">
        <v>64</v>
      </c>
      <c r="G17" s="6">
        <v>0</v>
      </c>
      <c r="I17" s="32">
        <f t="shared" si="0"/>
        <v>73</v>
      </c>
    </row>
    <row r="18" spans="1:9" s="19" customFormat="1" ht="12.75" x14ac:dyDescent="0.25">
      <c r="A18" s="17" t="s">
        <v>87</v>
      </c>
      <c r="B18" s="18"/>
      <c r="C18" s="18"/>
      <c r="D18" s="18"/>
      <c r="I18" s="20"/>
    </row>
    <row r="19" spans="1:9" ht="21" x14ac:dyDescent="0.35">
      <c r="A19" s="10" t="s">
        <v>199</v>
      </c>
      <c r="E19" s="6">
        <v>3</v>
      </c>
      <c r="F19" s="6">
        <v>84</v>
      </c>
      <c r="G19" s="6">
        <v>1</v>
      </c>
      <c r="I19" s="32">
        <f t="shared" si="0"/>
        <v>88</v>
      </c>
    </row>
    <row r="20" spans="1:9" s="19" customFormat="1" ht="12.75" x14ac:dyDescent="0.25">
      <c r="A20" s="17" t="s">
        <v>19</v>
      </c>
      <c r="B20" s="18"/>
      <c r="C20" s="18"/>
      <c r="D20" s="18"/>
      <c r="I20" s="20"/>
    </row>
    <row r="21" spans="1:9" ht="21" x14ac:dyDescent="0.35">
      <c r="A21" s="10" t="s">
        <v>20</v>
      </c>
      <c r="E21" s="34">
        <v>18</v>
      </c>
      <c r="F21" s="34">
        <v>5</v>
      </c>
      <c r="G21" s="34">
        <v>0</v>
      </c>
      <c r="I21" s="32">
        <f>SUM(E21:H21)</f>
        <v>23</v>
      </c>
    </row>
    <row r="22" spans="1:9" s="19" customFormat="1" ht="12.75" x14ac:dyDescent="0.25">
      <c r="A22" s="17" t="s">
        <v>21</v>
      </c>
      <c r="B22" s="18"/>
      <c r="C22" s="18"/>
      <c r="D22" s="18"/>
      <c r="I22" s="20"/>
    </row>
    <row r="23" spans="1:9" ht="21" x14ac:dyDescent="0.35">
      <c r="A23" s="10" t="s">
        <v>22</v>
      </c>
      <c r="E23" s="6">
        <v>7</v>
      </c>
      <c r="F23" s="6">
        <v>45</v>
      </c>
      <c r="G23" s="6">
        <v>1</v>
      </c>
      <c r="I23" s="32">
        <f t="shared" si="0"/>
        <v>53</v>
      </c>
    </row>
    <row r="24" spans="1:9" s="19" customFormat="1" ht="12.75" x14ac:dyDescent="0.25">
      <c r="A24" s="17" t="s">
        <v>23</v>
      </c>
      <c r="B24" s="18"/>
      <c r="C24" s="18"/>
      <c r="D24" s="18"/>
      <c r="I24" s="20"/>
    </row>
    <row r="25" spans="1:9" ht="21" x14ac:dyDescent="0.35">
      <c r="A25" s="10" t="s">
        <v>24</v>
      </c>
      <c r="E25" s="6">
        <v>22</v>
      </c>
      <c r="F25" s="6">
        <v>31</v>
      </c>
      <c r="G25" s="6">
        <v>3</v>
      </c>
      <c r="I25" s="32">
        <f t="shared" si="0"/>
        <v>56</v>
      </c>
    </row>
    <row r="26" spans="1:9" s="19" customFormat="1" ht="12.75" x14ac:dyDescent="0.25">
      <c r="A26" s="17" t="s">
        <v>25</v>
      </c>
      <c r="B26" s="18"/>
      <c r="C26" s="18"/>
      <c r="D26" s="18"/>
      <c r="I26" s="20"/>
    </row>
    <row r="27" spans="1:9" ht="21" x14ac:dyDescent="0.35">
      <c r="A27" s="10" t="s">
        <v>26</v>
      </c>
      <c r="E27" s="6">
        <v>6</v>
      </c>
      <c r="F27" s="6">
        <v>27</v>
      </c>
      <c r="G27" s="6">
        <v>2</v>
      </c>
      <c r="I27" s="32">
        <f t="shared" si="0"/>
        <v>35</v>
      </c>
    </row>
    <row r="28" spans="1:9" s="19" customFormat="1" ht="12.75" x14ac:dyDescent="0.25">
      <c r="A28" s="17" t="s">
        <v>27</v>
      </c>
      <c r="B28" s="18"/>
      <c r="C28" s="18"/>
      <c r="D28" s="18"/>
      <c r="I28" s="20"/>
    </row>
    <row r="29" spans="1:9" x14ac:dyDescent="0.25">
      <c r="A29" s="2">
        <v>40991</v>
      </c>
    </row>
    <row r="30" spans="1:9" x14ac:dyDescent="0.25">
      <c r="A30" s="1" t="s">
        <v>0</v>
      </c>
    </row>
    <row r="31" spans="1:9" x14ac:dyDescent="0.25">
      <c r="A31" s="1" t="s">
        <v>28</v>
      </c>
    </row>
    <row r="32" spans="1:9" x14ac:dyDescent="0.25">
      <c r="A32" s="1" t="s">
        <v>2</v>
      </c>
    </row>
    <row r="33" spans="1:1" x14ac:dyDescent="0.25">
      <c r="A33" s="1" t="s">
        <v>17</v>
      </c>
    </row>
    <row r="34" spans="1:1" x14ac:dyDescent="0.25">
      <c r="A34" s="1" t="s">
        <v>18</v>
      </c>
    </row>
    <row r="35" spans="1:1" x14ac:dyDescent="0.25">
      <c r="A35" s="1" t="s">
        <v>8</v>
      </c>
    </row>
    <row r="36" spans="1:1" x14ac:dyDescent="0.25">
      <c r="A36" s="1" t="s">
        <v>29</v>
      </c>
    </row>
    <row r="37" spans="1:1" x14ac:dyDescent="0.25">
      <c r="A37" s="2">
        <v>40994</v>
      </c>
    </row>
    <row r="38" spans="1:1" x14ac:dyDescent="0.25">
      <c r="A38" s="1" t="s">
        <v>4</v>
      </c>
    </row>
    <row r="39" spans="1:1" x14ac:dyDescent="0.25">
      <c r="A39" s="1" t="s">
        <v>30</v>
      </c>
    </row>
    <row r="40" spans="1:1" x14ac:dyDescent="0.25">
      <c r="A40" s="1" t="s">
        <v>8</v>
      </c>
    </row>
    <row r="41" spans="1:1" x14ac:dyDescent="0.25">
      <c r="A41" s="1" t="s">
        <v>31</v>
      </c>
    </row>
    <row r="42" spans="1:1" x14ac:dyDescent="0.25">
      <c r="A42" s="2">
        <v>40996</v>
      </c>
    </row>
    <row r="43" spans="1:1" x14ac:dyDescent="0.25">
      <c r="A43" s="1" t="s">
        <v>14</v>
      </c>
    </row>
    <row r="44" spans="1:1" x14ac:dyDescent="0.25">
      <c r="A44" s="1" t="s">
        <v>32</v>
      </c>
    </row>
    <row r="45" spans="1:1" x14ac:dyDescent="0.25">
      <c r="A45" s="1" t="s">
        <v>33</v>
      </c>
    </row>
    <row r="46" spans="1:1" x14ac:dyDescent="0.25">
      <c r="A46" s="1" t="s">
        <v>8</v>
      </c>
    </row>
    <row r="47" spans="1:1" x14ac:dyDescent="0.25">
      <c r="A47" s="1" t="s">
        <v>34</v>
      </c>
    </row>
    <row r="48" spans="1:1" x14ac:dyDescent="0.25">
      <c r="A48" s="1" t="s">
        <v>35</v>
      </c>
    </row>
    <row r="49" spans="1:9" x14ac:dyDescent="0.25">
      <c r="A49" s="1" t="s">
        <v>8</v>
      </c>
    </row>
    <row r="50" spans="1:9" x14ac:dyDescent="0.25">
      <c r="A50" s="1" t="s">
        <v>36</v>
      </c>
    </row>
    <row r="51" spans="1:9" x14ac:dyDescent="0.25">
      <c r="A51" s="1" t="s">
        <v>37</v>
      </c>
    </row>
    <row r="52" spans="1:9" x14ac:dyDescent="0.25">
      <c r="A52" s="2">
        <v>40997</v>
      </c>
    </row>
    <row r="53" spans="1:9" x14ac:dyDescent="0.25">
      <c r="A53" s="1" t="s">
        <v>38</v>
      </c>
    </row>
    <row r="54" spans="1:9" x14ac:dyDescent="0.25">
      <c r="A54" s="1" t="s">
        <v>39</v>
      </c>
    </row>
    <row r="55" spans="1:9" x14ac:dyDescent="0.25">
      <c r="A55" s="1" t="s">
        <v>8</v>
      </c>
    </row>
    <row r="56" spans="1:9" x14ac:dyDescent="0.25">
      <c r="A56" s="1" t="s">
        <v>40</v>
      </c>
    </row>
    <row r="57" spans="1:9" x14ac:dyDescent="0.25">
      <c r="A57" s="2">
        <v>41005</v>
      </c>
    </row>
    <row r="58" spans="1:9" x14ac:dyDescent="0.25">
      <c r="A58" s="1" t="s">
        <v>0</v>
      </c>
    </row>
    <row r="59" spans="1:9" x14ac:dyDescent="0.25">
      <c r="A59" s="1" t="s">
        <v>41</v>
      </c>
    </row>
    <row r="61" spans="1:9" ht="24.75" x14ac:dyDescent="0.5">
      <c r="B61" s="5" t="s">
        <v>94</v>
      </c>
      <c r="E61" s="6">
        <f>SUM(E5:E60)</f>
        <v>177</v>
      </c>
      <c r="F61" s="6">
        <f>SUM(F5:F60)</f>
        <v>455</v>
      </c>
      <c r="G61" s="6">
        <f>SUM(G5:G60)</f>
        <v>21</v>
      </c>
      <c r="I61" s="6">
        <f>SUM(I5:I60)</f>
        <v>653</v>
      </c>
    </row>
    <row r="62" spans="1:9" ht="21" x14ac:dyDescent="0.35">
      <c r="B62" s="8" t="s">
        <v>95</v>
      </c>
      <c r="E62" s="8">
        <f>E61/I61*100</f>
        <v>27.105666156202147</v>
      </c>
      <c r="F62" s="8">
        <f>F61/I61*100</f>
        <v>69.678407350689127</v>
      </c>
      <c r="G62" s="8">
        <f>G61/I61*100</f>
        <v>3.215926493108729</v>
      </c>
    </row>
    <row r="64" spans="1:9" s="4" customFormat="1" ht="24.75" x14ac:dyDescent="0.5">
      <c r="A64" s="5" t="s">
        <v>93</v>
      </c>
    </row>
    <row r="66" spans="1:9" ht="21" x14ac:dyDescent="0.35">
      <c r="A66" s="10" t="s">
        <v>44</v>
      </c>
      <c r="E66" s="6">
        <v>13</v>
      </c>
      <c r="F66" s="6">
        <v>14</v>
      </c>
      <c r="G66" s="6">
        <v>4</v>
      </c>
      <c r="I66" s="32">
        <f>SUM(E66:H66)</f>
        <v>31</v>
      </c>
    </row>
    <row r="67" spans="1:9" s="19" customFormat="1" ht="12.75" x14ac:dyDescent="0.25">
      <c r="A67" s="17" t="s">
        <v>45</v>
      </c>
      <c r="B67" s="18"/>
      <c r="C67" s="18"/>
      <c r="D67" s="18"/>
      <c r="I67" s="33"/>
    </row>
    <row r="68" spans="1:9" ht="21" x14ac:dyDescent="0.35">
      <c r="A68" s="10" t="s">
        <v>46</v>
      </c>
      <c r="E68" s="34">
        <v>8</v>
      </c>
      <c r="F68" s="34">
        <v>0</v>
      </c>
      <c r="G68" s="34">
        <v>0</v>
      </c>
      <c r="I68" s="32">
        <f>SUM(E68:H68)</f>
        <v>8</v>
      </c>
    </row>
    <row r="69" spans="1:9" s="19" customFormat="1" ht="12.75" x14ac:dyDescent="0.25">
      <c r="A69" s="17" t="s">
        <v>47</v>
      </c>
      <c r="B69" s="18"/>
      <c r="C69" s="18"/>
      <c r="D69" s="18"/>
      <c r="E69" s="35"/>
      <c r="F69" s="35"/>
      <c r="G69" s="35"/>
      <c r="I69" s="33"/>
    </row>
    <row r="70" spans="1:9" ht="21" x14ac:dyDescent="0.35">
      <c r="A70" s="10" t="s">
        <v>46</v>
      </c>
      <c r="E70" s="34">
        <v>33</v>
      </c>
      <c r="F70" s="34">
        <v>26</v>
      </c>
      <c r="G70" s="34">
        <v>11</v>
      </c>
      <c r="I70" s="32">
        <f t="shared" ref="I70:I80" si="1">SUM(E70:H70)</f>
        <v>70</v>
      </c>
    </row>
    <row r="71" spans="1:9" s="19" customFormat="1" ht="12.75" x14ac:dyDescent="0.25">
      <c r="A71" s="17" t="s">
        <v>48</v>
      </c>
      <c r="B71" s="18"/>
      <c r="C71" s="18"/>
      <c r="D71" s="18"/>
      <c r="E71" s="35"/>
      <c r="F71" s="35"/>
      <c r="G71" s="35"/>
      <c r="I71" s="33"/>
    </row>
    <row r="72" spans="1:9" ht="21" x14ac:dyDescent="0.35">
      <c r="A72" s="10" t="s">
        <v>49</v>
      </c>
      <c r="E72" s="34">
        <v>33</v>
      </c>
      <c r="F72" s="34">
        <v>8</v>
      </c>
      <c r="G72" s="34">
        <v>2</v>
      </c>
      <c r="I72" s="32">
        <f t="shared" si="1"/>
        <v>43</v>
      </c>
    </row>
    <row r="73" spans="1:9" s="19" customFormat="1" ht="12.75" x14ac:dyDescent="0.25">
      <c r="A73" s="17" t="s">
        <v>50</v>
      </c>
      <c r="B73" s="18"/>
      <c r="C73" s="18"/>
      <c r="D73" s="18"/>
      <c r="E73" s="35"/>
      <c r="F73" s="35"/>
      <c r="G73" s="35"/>
      <c r="I73" s="33"/>
    </row>
    <row r="74" spans="1:9" ht="21" x14ac:dyDescent="0.35">
      <c r="A74" s="10" t="s">
        <v>51</v>
      </c>
      <c r="E74" s="6">
        <v>9</v>
      </c>
      <c r="F74" s="6">
        <v>19</v>
      </c>
      <c r="G74" s="6">
        <v>0</v>
      </c>
      <c r="I74" s="32">
        <f t="shared" si="1"/>
        <v>28</v>
      </c>
    </row>
    <row r="75" spans="1:9" s="19" customFormat="1" ht="12.75" x14ac:dyDescent="0.25">
      <c r="A75" s="17" t="s">
        <v>52</v>
      </c>
      <c r="B75" s="18"/>
      <c r="C75" s="18"/>
      <c r="D75" s="18"/>
      <c r="I75" s="33"/>
    </row>
    <row r="76" spans="1:9" ht="21" x14ac:dyDescent="0.35">
      <c r="A76" s="10" t="s">
        <v>139</v>
      </c>
      <c r="E76" s="34">
        <v>28</v>
      </c>
      <c r="F76" s="34">
        <v>26</v>
      </c>
      <c r="G76" s="34">
        <v>7</v>
      </c>
      <c r="I76" s="32">
        <f t="shared" si="1"/>
        <v>61</v>
      </c>
    </row>
    <row r="77" spans="1:9" s="19" customFormat="1" ht="12.75" x14ac:dyDescent="0.25">
      <c r="A77" s="17" t="s">
        <v>140</v>
      </c>
      <c r="B77" s="18"/>
      <c r="C77" s="18"/>
      <c r="D77" s="18"/>
      <c r="I77" s="20"/>
    </row>
    <row r="78" spans="1:9" ht="21" x14ac:dyDescent="0.35">
      <c r="A78" s="10" t="s">
        <v>53</v>
      </c>
      <c r="E78" s="34">
        <v>6</v>
      </c>
      <c r="F78" s="34">
        <v>3</v>
      </c>
      <c r="G78" s="34">
        <v>1</v>
      </c>
      <c r="I78" s="32">
        <f t="shared" si="1"/>
        <v>10</v>
      </c>
    </row>
    <row r="79" spans="1:9" s="19" customFormat="1" ht="12.75" x14ac:dyDescent="0.25">
      <c r="A79" s="17" t="s">
        <v>54</v>
      </c>
      <c r="B79" s="18"/>
      <c r="C79" s="18"/>
      <c r="D79" s="18"/>
      <c r="I79" s="20"/>
    </row>
    <row r="80" spans="1:9" ht="21" x14ac:dyDescent="0.35">
      <c r="A80" s="10" t="s">
        <v>53</v>
      </c>
      <c r="E80" s="34">
        <v>34</v>
      </c>
      <c r="F80" s="34">
        <v>22</v>
      </c>
      <c r="G80" s="34">
        <v>8</v>
      </c>
      <c r="I80" s="32">
        <f t="shared" si="1"/>
        <v>64</v>
      </c>
    </row>
    <row r="81" spans="1:9" s="19" customFormat="1" ht="12.75" x14ac:dyDescent="0.25">
      <c r="A81" s="17" t="s">
        <v>55</v>
      </c>
      <c r="B81" s="18"/>
      <c r="C81" s="18"/>
      <c r="D81" s="18"/>
      <c r="I81" s="20"/>
    </row>
    <row r="82" spans="1:9" ht="21" x14ac:dyDescent="0.35">
      <c r="A82" s="10" t="s">
        <v>56</v>
      </c>
      <c r="E82" s="6">
        <v>14</v>
      </c>
      <c r="F82" s="6">
        <v>40</v>
      </c>
      <c r="G82" s="6">
        <v>3</v>
      </c>
      <c r="I82" s="32">
        <f>SUM(E82:H82)</f>
        <v>57</v>
      </c>
    </row>
    <row r="83" spans="1:9" s="19" customFormat="1" ht="12.75" x14ac:dyDescent="0.25">
      <c r="A83" s="17" t="s">
        <v>57</v>
      </c>
      <c r="B83" s="18"/>
      <c r="C83" s="18"/>
      <c r="D83" s="18"/>
      <c r="I83" s="20"/>
    </row>
    <row r="84" spans="1:9" ht="21" x14ac:dyDescent="0.35">
      <c r="A84" s="10" t="s">
        <v>58</v>
      </c>
      <c r="E84" s="34">
        <v>12</v>
      </c>
      <c r="F84" s="34">
        <v>10</v>
      </c>
      <c r="G84" s="34">
        <v>2</v>
      </c>
      <c r="I84" s="32">
        <f t="shared" ref="I83:I84" si="2">SUM(E84:H84)</f>
        <v>24</v>
      </c>
    </row>
    <row r="85" spans="1:9" s="19" customFormat="1" ht="12.75" x14ac:dyDescent="0.25">
      <c r="A85" s="17" t="s">
        <v>59</v>
      </c>
      <c r="B85" s="18"/>
      <c r="C85" s="18"/>
      <c r="D85" s="18"/>
      <c r="I85" s="20"/>
    </row>
    <row r="86" spans="1:9" x14ac:dyDescent="0.25">
      <c r="A86" s="2">
        <v>40990</v>
      </c>
    </row>
    <row r="87" spans="1:9" x14ac:dyDescent="0.25">
      <c r="A87" s="1" t="s">
        <v>60</v>
      </c>
    </row>
    <row r="88" spans="1:9" x14ac:dyDescent="0.25">
      <c r="A88" s="1" t="s">
        <v>61</v>
      </c>
    </row>
    <row r="89" spans="1:9" x14ac:dyDescent="0.25">
      <c r="A89" s="1" t="s">
        <v>8</v>
      </c>
    </row>
    <row r="90" spans="1:9" x14ac:dyDescent="0.25">
      <c r="A90" s="1" t="s">
        <v>62</v>
      </c>
    </row>
    <row r="91" spans="1:9" x14ac:dyDescent="0.25">
      <c r="A91" s="1" t="s">
        <v>63</v>
      </c>
    </row>
    <row r="92" spans="1:9" x14ac:dyDescent="0.25">
      <c r="A92" s="1" t="s">
        <v>64</v>
      </c>
    </row>
    <row r="93" spans="1:9" x14ac:dyDescent="0.25">
      <c r="A93" s="1" t="s">
        <v>8</v>
      </c>
    </row>
    <row r="94" spans="1:9" x14ac:dyDescent="0.25">
      <c r="A94" s="1" t="s">
        <v>65</v>
      </c>
    </row>
    <row r="95" spans="1:9" x14ac:dyDescent="0.25">
      <c r="A95" s="2">
        <v>40997</v>
      </c>
    </row>
    <row r="96" spans="1:9" x14ac:dyDescent="0.25">
      <c r="A96" s="1" t="s">
        <v>66</v>
      </c>
    </row>
    <row r="97" spans="1:1" x14ac:dyDescent="0.25">
      <c r="A97" s="1" t="s">
        <v>67</v>
      </c>
    </row>
    <row r="98" spans="1:1" x14ac:dyDescent="0.25">
      <c r="A98" s="1" t="s">
        <v>8</v>
      </c>
    </row>
    <row r="99" spans="1:1" x14ac:dyDescent="0.25">
      <c r="A99" s="1" t="s">
        <v>68</v>
      </c>
    </row>
    <row r="100" spans="1:1" x14ac:dyDescent="0.25">
      <c r="A100" s="2">
        <v>41002</v>
      </c>
    </row>
    <row r="101" spans="1:1" x14ac:dyDescent="0.25">
      <c r="A101" s="1" t="s">
        <v>69</v>
      </c>
    </row>
    <row r="102" spans="1:1" x14ac:dyDescent="0.25">
      <c r="A102" s="1" t="s">
        <v>70</v>
      </c>
    </row>
    <row r="103" spans="1:1" x14ac:dyDescent="0.25">
      <c r="A103" s="1" t="s">
        <v>8</v>
      </c>
    </row>
    <row r="104" spans="1:1" x14ac:dyDescent="0.25">
      <c r="A104" s="1" t="s">
        <v>71</v>
      </c>
    </row>
    <row r="105" spans="1:1" x14ac:dyDescent="0.25">
      <c r="A105" s="2">
        <v>41002</v>
      </c>
    </row>
    <row r="106" spans="1:1" x14ac:dyDescent="0.25">
      <c r="A106" s="1" t="s">
        <v>72</v>
      </c>
    </row>
    <row r="107" spans="1:1" x14ac:dyDescent="0.25">
      <c r="A107" s="1" t="s">
        <v>73</v>
      </c>
    </row>
    <row r="108" spans="1:1" x14ac:dyDescent="0.25">
      <c r="A108" s="1" t="s">
        <v>8</v>
      </c>
    </row>
    <row r="109" spans="1:1" x14ac:dyDescent="0.25">
      <c r="A109" s="1" t="s">
        <v>74</v>
      </c>
    </row>
    <row r="110" spans="1:1" x14ac:dyDescent="0.25">
      <c r="A110" s="1" t="s">
        <v>42</v>
      </c>
    </row>
    <row r="111" spans="1:1" x14ac:dyDescent="0.25">
      <c r="A111" s="1" t="s">
        <v>43</v>
      </c>
    </row>
    <row r="112" spans="1:1" x14ac:dyDescent="0.25">
      <c r="A112" s="2">
        <v>41003</v>
      </c>
    </row>
    <row r="113" spans="1:9" x14ac:dyDescent="0.25">
      <c r="A113" s="1" t="s">
        <v>75</v>
      </c>
    </row>
    <row r="114" spans="1:9" x14ac:dyDescent="0.25">
      <c r="A114" s="1" t="s">
        <v>76</v>
      </c>
    </row>
    <row r="115" spans="1:9" x14ac:dyDescent="0.25">
      <c r="A115" s="1" t="s">
        <v>77</v>
      </c>
    </row>
    <row r="116" spans="1:9" x14ac:dyDescent="0.25">
      <c r="A116" s="1" t="s">
        <v>78</v>
      </c>
    </row>
    <row r="117" spans="1:9" x14ac:dyDescent="0.25">
      <c r="A117" s="1" t="s">
        <v>79</v>
      </c>
    </row>
    <row r="118" spans="1:9" x14ac:dyDescent="0.25">
      <c r="A118" s="1" t="s">
        <v>80</v>
      </c>
    </row>
    <row r="119" spans="1:9" x14ac:dyDescent="0.25">
      <c r="A119" s="2">
        <v>41004</v>
      </c>
    </row>
    <row r="120" spans="1:9" x14ac:dyDescent="0.25">
      <c r="A120" s="1" t="s">
        <v>81</v>
      </c>
    </row>
    <row r="121" spans="1:9" x14ac:dyDescent="0.25">
      <c r="A121" s="1" t="s">
        <v>82</v>
      </c>
    </row>
    <row r="122" spans="1:9" x14ac:dyDescent="0.25">
      <c r="A122" s="1" t="s">
        <v>8</v>
      </c>
    </row>
    <row r="123" spans="1:9" x14ac:dyDescent="0.25">
      <c r="A123" s="1" t="s">
        <v>83</v>
      </c>
    </row>
    <row r="124" spans="1:9" x14ac:dyDescent="0.25">
      <c r="A124" s="1" t="s">
        <v>84</v>
      </c>
    </row>
    <row r="125" spans="1:9" x14ac:dyDescent="0.25">
      <c r="A125" s="1" t="s">
        <v>85</v>
      </c>
    </row>
    <row r="126" spans="1:9" x14ac:dyDescent="0.25">
      <c r="A126" s="1" t="s">
        <v>86</v>
      </c>
    </row>
    <row r="128" spans="1:9" ht="24.75" x14ac:dyDescent="0.5">
      <c r="B128" s="5" t="s">
        <v>94</v>
      </c>
      <c r="E128" s="6">
        <f>SUM(E66:E127)</f>
        <v>190</v>
      </c>
      <c r="F128" s="6">
        <f>SUM(F66:F127)</f>
        <v>168</v>
      </c>
      <c r="G128" s="6">
        <f>SUM(G66:G127)</f>
        <v>38</v>
      </c>
      <c r="I128" s="6">
        <f>SUM(E128:H128)</f>
        <v>396</v>
      </c>
    </row>
    <row r="129" spans="1:9" ht="21" x14ac:dyDescent="0.35">
      <c r="B129" s="8" t="s">
        <v>95</v>
      </c>
      <c r="E129" s="8">
        <f>E128/I128*100</f>
        <v>47.979797979797979</v>
      </c>
      <c r="F129" s="8">
        <f>F128/I128*100</f>
        <v>42.424242424242422</v>
      </c>
      <c r="G129" s="8">
        <f>G128/I128*100</f>
        <v>9.5959595959595951</v>
      </c>
    </row>
    <row r="132" spans="1:9" ht="24.75" x14ac:dyDescent="0.5">
      <c r="A132" s="1" t="s">
        <v>96</v>
      </c>
      <c r="B132" s="5" t="s">
        <v>94</v>
      </c>
      <c r="E132" s="6">
        <f>E128+E61</f>
        <v>367</v>
      </c>
      <c r="F132" s="6">
        <f>F128+F61</f>
        <v>623</v>
      </c>
      <c r="G132" s="6">
        <f>G128+G61</f>
        <v>59</v>
      </c>
      <c r="H132" s="6"/>
      <c r="I132" s="6">
        <f>I128+I61</f>
        <v>1049</v>
      </c>
    </row>
    <row r="133" spans="1:9" ht="21" x14ac:dyDescent="0.35">
      <c r="B133" s="8" t="s">
        <v>95</v>
      </c>
      <c r="E133" s="8">
        <f>E132/I132*100</f>
        <v>34.985700667302197</v>
      </c>
      <c r="F133" s="8">
        <f>F132/I132*100</f>
        <v>59.389895138226876</v>
      </c>
      <c r="G133" s="8">
        <f>G132/I132*100</f>
        <v>5.6244041944709249</v>
      </c>
    </row>
  </sheetData>
  <phoneticPr fontId="2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54"/>
  <sheetViews>
    <sheetView topLeftCell="A37" workbookViewId="0">
      <selection activeCell="Q63" sqref="Q63"/>
    </sheetView>
  </sheetViews>
  <sheetFormatPr defaultRowHeight="15" x14ac:dyDescent="0.25"/>
  <cols>
    <col min="6" max="6" width="9.5703125" customWidth="1"/>
    <col min="7" max="7" width="9.5703125" bestFit="1" customWidth="1"/>
    <col min="8" max="8" width="9.28515625" bestFit="1" customWidth="1"/>
    <col min="18" max="18" width="10.28515625" customWidth="1"/>
  </cols>
  <sheetData>
    <row r="2" spans="1:24" ht="24.75" x14ac:dyDescent="0.5">
      <c r="F2" s="7" t="s">
        <v>90</v>
      </c>
      <c r="G2" s="7" t="s">
        <v>91</v>
      </c>
      <c r="H2" s="7" t="s">
        <v>92</v>
      </c>
      <c r="I2" s="4"/>
      <c r="J2" s="4" t="s">
        <v>97</v>
      </c>
    </row>
    <row r="5" spans="1:24" x14ac:dyDescent="0.25">
      <c r="A5" s="23" t="s">
        <v>104</v>
      </c>
      <c r="B5" s="24"/>
      <c r="C5" s="24"/>
      <c r="D5" s="24"/>
      <c r="E5" s="24"/>
      <c r="F5" s="26">
        <f>SUM(F6:F54)</f>
        <v>1025</v>
      </c>
      <c r="G5" s="26">
        <f>SUM(G6:G54)</f>
        <v>1883</v>
      </c>
      <c r="H5" s="26">
        <f>SUM(H6:H54)</f>
        <v>203</v>
      </c>
      <c r="I5" s="26" t="s">
        <v>98</v>
      </c>
      <c r="J5" s="26">
        <f>SUM(J6:J54)</f>
        <v>3111</v>
      </c>
      <c r="K5" s="24"/>
      <c r="L5" s="24"/>
    </row>
    <row r="7" spans="1:24" x14ac:dyDescent="0.25">
      <c r="A7" s="27" t="s">
        <v>103</v>
      </c>
      <c r="B7" s="28"/>
      <c r="C7" s="28"/>
      <c r="D7" s="28"/>
      <c r="E7" s="28"/>
      <c r="F7" s="29">
        <f>'ISP TO e Prov.'!E132</f>
        <v>367</v>
      </c>
      <c r="G7" s="29">
        <f>'ISP TO e Prov.'!F132</f>
        <v>623</v>
      </c>
      <c r="H7" s="29">
        <f>'ISP TO e Prov.'!G132</f>
        <v>59</v>
      </c>
      <c r="I7" s="29"/>
      <c r="J7" s="29">
        <f>'ISP TO e Prov.'!I132</f>
        <v>1049</v>
      </c>
      <c r="L7" t="s">
        <v>191</v>
      </c>
    </row>
    <row r="8" spans="1:24" x14ac:dyDescent="0.25">
      <c r="A8" s="27"/>
      <c r="B8" s="28"/>
      <c r="C8" s="28"/>
      <c r="D8" s="28"/>
      <c r="E8" s="28"/>
      <c r="F8" s="29"/>
      <c r="G8" s="29"/>
      <c r="H8" s="29"/>
      <c r="I8" s="29"/>
      <c r="J8" s="29"/>
      <c r="P8" s="38" t="s">
        <v>161</v>
      </c>
      <c r="R8">
        <f>F7+F15+F82+F89+F127+F129+F143+F144+F146+F147+F148+F149+F150+F151+F152+F153+F154+F155+F156+F145+F83+F17+F11+F139+F10+F64+F65+F12+F13+F14+F16+F18+F128+F130+F157+F158+F159+F160+F161+F162+F166+F167+F168+F169+F191+F192+F193+F194+F84+F85+F163+F164+F165+F170+F171</f>
        <v>1571</v>
      </c>
      <c r="S8">
        <f t="shared" ref="S8:V8" si="0">G7+G15+G82+G89+G127+G129+G143+G144+G146+G147+G148+G149+G150+G151+G152+G153+G154+G155+G156+G145+G83+G17+G11+G139+G10+G64+G65+G12+G13+G14+G16+G18+G128+G130+G157+G158+G159+G160+G161+G162+G166+G167+G168+G169+G191+G192+G193+G194+G84+G85+G163+G164+G165+G170+G171</f>
        <v>1790</v>
      </c>
      <c r="T8">
        <f t="shared" si="0"/>
        <v>235</v>
      </c>
      <c r="U8">
        <f t="shared" si="0"/>
        <v>0</v>
      </c>
      <c r="V8">
        <f t="shared" si="0"/>
        <v>3596</v>
      </c>
      <c r="X8" s="25"/>
    </row>
    <row r="9" spans="1:24" x14ac:dyDescent="0.25">
      <c r="A9" s="27"/>
      <c r="B9" s="28"/>
      <c r="C9" s="28"/>
      <c r="D9" s="28"/>
      <c r="E9" s="28"/>
      <c r="F9" s="29"/>
      <c r="G9" s="29"/>
      <c r="H9" s="29"/>
      <c r="I9" s="29"/>
      <c r="J9" s="29"/>
      <c r="P9" s="39" t="s">
        <v>162</v>
      </c>
    </row>
    <row r="10" spans="1:24" x14ac:dyDescent="0.25">
      <c r="A10" s="36" t="s">
        <v>241</v>
      </c>
      <c r="B10" s="28"/>
      <c r="C10" s="28"/>
      <c r="D10" s="28"/>
      <c r="E10" s="28"/>
      <c r="F10" s="29">
        <v>60</v>
      </c>
      <c r="G10" s="29">
        <v>29</v>
      </c>
      <c r="H10" s="29">
        <v>11</v>
      </c>
      <c r="I10" s="29"/>
      <c r="J10" s="29">
        <v>100</v>
      </c>
      <c r="L10" t="s">
        <v>191</v>
      </c>
      <c r="P10" s="37" t="s">
        <v>163</v>
      </c>
      <c r="R10">
        <f>F20+F21+F22+F23+F195+F197+F202+F203+F204+F110+F111+F112+F196+F138+F101+F233+F102+F238+F213+F239+F198+F199+F69+F113+F172+F173+F176+F24+F19+F25+F26+F114+F115+F200+F201+F133+F174+F175+F246</f>
        <v>1588</v>
      </c>
      <c r="S10">
        <f t="shared" ref="S10:V10" si="1">G20+G21+G22+G23+G195+G197+G202+G203+G204+G110+G111+G112+G196+G138+G101+G233+G102+G238+G213+G239+G198+G199+G69+G113+G172+G173+G176+G24+G19+G25+G26+G114+G115+G200+G201+G133+G174+G175+G246</f>
        <v>1540</v>
      </c>
      <c r="T10">
        <f t="shared" si="1"/>
        <v>202</v>
      </c>
      <c r="U10">
        <f t="shared" si="1"/>
        <v>0</v>
      </c>
      <c r="V10">
        <f t="shared" si="1"/>
        <v>3330</v>
      </c>
    </row>
    <row r="11" spans="1:24" x14ac:dyDescent="0.25">
      <c r="A11" s="28" t="s">
        <v>218</v>
      </c>
      <c r="B11" s="28"/>
      <c r="C11" s="28"/>
      <c r="D11" s="28"/>
      <c r="E11" s="28"/>
      <c r="F11" s="29">
        <v>5</v>
      </c>
      <c r="G11" s="29">
        <v>15</v>
      </c>
      <c r="H11" s="29">
        <v>5</v>
      </c>
      <c r="I11" s="29"/>
      <c r="J11" s="29">
        <f>SUM(F11:I11)</f>
        <v>25</v>
      </c>
      <c r="L11" t="s">
        <v>191</v>
      </c>
      <c r="P11" s="38" t="s">
        <v>164</v>
      </c>
      <c r="R11">
        <f>F227+F235+F236+F237+F31+F131+F243</f>
        <v>278</v>
      </c>
      <c r="S11">
        <f t="shared" ref="S11:V11" si="2">G227+G235+G236+G237+G31+G131+G243</f>
        <v>447</v>
      </c>
      <c r="T11">
        <f t="shared" si="2"/>
        <v>47</v>
      </c>
      <c r="U11">
        <f t="shared" si="2"/>
        <v>0</v>
      </c>
      <c r="V11">
        <f t="shared" si="2"/>
        <v>772</v>
      </c>
    </row>
    <row r="12" spans="1:24" x14ac:dyDescent="0.25">
      <c r="A12" s="28" t="s">
        <v>255</v>
      </c>
      <c r="B12" s="28"/>
      <c r="C12" s="28"/>
      <c r="D12" s="28"/>
      <c r="E12" s="28"/>
      <c r="F12" s="29">
        <v>13</v>
      </c>
      <c r="G12" s="29">
        <v>8</v>
      </c>
      <c r="H12" s="29">
        <v>3</v>
      </c>
      <c r="I12" s="29"/>
      <c r="J12" s="29">
        <f t="shared" ref="J12:J13" si="3">SUM(F12:I12)</f>
        <v>24</v>
      </c>
      <c r="L12" t="s">
        <v>191</v>
      </c>
      <c r="P12" s="39" t="s">
        <v>165</v>
      </c>
    </row>
    <row r="13" spans="1:24" ht="15" customHeight="1" x14ac:dyDescent="0.25">
      <c r="A13" s="28" t="s">
        <v>256</v>
      </c>
      <c r="B13" s="28"/>
      <c r="C13" s="28"/>
      <c r="D13" s="28"/>
      <c r="E13" s="28"/>
      <c r="F13" s="29">
        <v>32</v>
      </c>
      <c r="G13" s="29">
        <v>6</v>
      </c>
      <c r="H13" s="29">
        <v>4</v>
      </c>
      <c r="I13" s="29"/>
      <c r="J13" s="29">
        <f t="shared" si="3"/>
        <v>42</v>
      </c>
      <c r="L13" t="s">
        <v>191</v>
      </c>
      <c r="P13" s="37" t="s">
        <v>166</v>
      </c>
      <c r="R13">
        <f>F234</f>
        <v>337</v>
      </c>
      <c r="S13">
        <f t="shared" ref="S13:V13" si="4">G234</f>
        <v>29</v>
      </c>
      <c r="T13">
        <f t="shared" si="4"/>
        <v>24</v>
      </c>
      <c r="U13">
        <f t="shared" si="4"/>
        <v>0</v>
      </c>
      <c r="V13">
        <f t="shared" si="4"/>
        <v>390</v>
      </c>
    </row>
    <row r="14" spans="1:24" ht="15" customHeight="1" x14ac:dyDescent="0.25">
      <c r="A14" s="28" t="s">
        <v>252</v>
      </c>
      <c r="B14" s="28"/>
      <c r="C14" s="28"/>
      <c r="D14" s="28"/>
      <c r="E14" s="28"/>
      <c r="F14" s="29">
        <v>11</v>
      </c>
      <c r="G14" s="29">
        <v>4</v>
      </c>
      <c r="H14" s="29">
        <v>1</v>
      </c>
      <c r="I14" s="29"/>
      <c r="J14" s="29">
        <f t="shared" ref="J14:J21" si="5">SUM(F14:I14)</f>
        <v>16</v>
      </c>
      <c r="L14" t="s">
        <v>191</v>
      </c>
      <c r="P14" s="43" t="s">
        <v>167</v>
      </c>
      <c r="R14">
        <f>F58+F27</f>
        <v>13</v>
      </c>
      <c r="S14">
        <f t="shared" ref="S14:V14" si="6">G58+G27</f>
        <v>52</v>
      </c>
      <c r="T14">
        <f t="shared" si="6"/>
        <v>3</v>
      </c>
      <c r="U14">
        <f t="shared" si="6"/>
        <v>0</v>
      </c>
      <c r="V14">
        <f t="shared" si="6"/>
        <v>68</v>
      </c>
    </row>
    <row r="15" spans="1:24" x14ac:dyDescent="0.25">
      <c r="A15" s="30" t="s">
        <v>138</v>
      </c>
      <c r="B15" s="28"/>
      <c r="C15" s="28"/>
      <c r="D15" s="28"/>
      <c r="E15" s="28"/>
      <c r="F15" s="29">
        <v>15</v>
      </c>
      <c r="G15" s="29">
        <v>17</v>
      </c>
      <c r="H15" s="29">
        <v>5</v>
      </c>
      <c r="I15" s="29"/>
      <c r="J15" s="29">
        <f t="shared" si="5"/>
        <v>37</v>
      </c>
      <c r="L15" t="s">
        <v>191</v>
      </c>
      <c r="P15" s="38" t="s">
        <v>168</v>
      </c>
      <c r="R15">
        <f>F132+F60+F28+F29+F30</f>
        <v>60</v>
      </c>
      <c r="S15">
        <f t="shared" ref="S15:V15" si="7">G132+G60+G28+G29+G30</f>
        <v>243</v>
      </c>
      <c r="T15">
        <f t="shared" si="7"/>
        <v>16</v>
      </c>
      <c r="U15">
        <f t="shared" si="7"/>
        <v>0</v>
      </c>
      <c r="V15">
        <f t="shared" si="7"/>
        <v>319</v>
      </c>
    </row>
    <row r="16" spans="1:24" x14ac:dyDescent="0.25">
      <c r="A16" s="30" t="s">
        <v>253</v>
      </c>
      <c r="B16" s="28"/>
      <c r="C16" s="28"/>
      <c r="D16" s="28"/>
      <c r="E16" s="28"/>
      <c r="F16" s="29">
        <v>7</v>
      </c>
      <c r="G16" s="29">
        <v>3</v>
      </c>
      <c r="H16" s="29">
        <v>2</v>
      </c>
      <c r="I16" s="29"/>
      <c r="J16" s="29">
        <f t="shared" si="5"/>
        <v>12</v>
      </c>
      <c r="L16" t="s">
        <v>191</v>
      </c>
      <c r="P16" s="43" t="s">
        <v>169</v>
      </c>
      <c r="R16">
        <f>+F178+F179+F180+F177+F32+F229+F240+F245+F244</f>
        <v>169</v>
      </c>
      <c r="S16">
        <f t="shared" ref="S16:V16" si="8">+G178+G179+G180+G177+G32+G229+G240+G245+G244</f>
        <v>368</v>
      </c>
      <c r="T16">
        <f t="shared" si="8"/>
        <v>33</v>
      </c>
      <c r="U16">
        <f t="shared" si="8"/>
        <v>0</v>
      </c>
      <c r="V16">
        <f t="shared" si="8"/>
        <v>570</v>
      </c>
    </row>
    <row r="17" spans="1:22" x14ac:dyDescent="0.25">
      <c r="A17" s="28" t="s">
        <v>219</v>
      </c>
      <c r="B17" s="28"/>
      <c r="C17" s="28"/>
      <c r="D17" s="28"/>
      <c r="E17" s="28"/>
      <c r="F17" s="29">
        <v>5</v>
      </c>
      <c r="G17" s="29">
        <v>54</v>
      </c>
      <c r="H17" s="29">
        <v>4</v>
      </c>
      <c r="I17" s="29"/>
      <c r="J17" s="29">
        <f t="shared" si="5"/>
        <v>63</v>
      </c>
      <c r="L17" t="s">
        <v>191</v>
      </c>
      <c r="P17" s="43" t="s">
        <v>170</v>
      </c>
      <c r="R17">
        <f>F33</f>
        <v>3</v>
      </c>
      <c r="S17">
        <f t="shared" ref="S17:V17" si="9">G33</f>
        <v>6</v>
      </c>
      <c r="T17">
        <f t="shared" si="9"/>
        <v>0</v>
      </c>
      <c r="U17">
        <f t="shared" si="9"/>
        <v>0</v>
      </c>
      <c r="V17">
        <f t="shared" si="9"/>
        <v>9</v>
      </c>
    </row>
    <row r="18" spans="1:22" x14ac:dyDescent="0.25">
      <c r="A18" s="28" t="s">
        <v>254</v>
      </c>
      <c r="B18" s="28"/>
      <c r="C18" s="28"/>
      <c r="D18" s="28"/>
      <c r="E18" s="28"/>
      <c r="F18" s="29">
        <v>8</v>
      </c>
      <c r="G18" s="29">
        <v>13</v>
      </c>
      <c r="H18" s="29">
        <v>3</v>
      </c>
      <c r="I18" s="29"/>
      <c r="J18" s="29">
        <f t="shared" si="5"/>
        <v>24</v>
      </c>
      <c r="L18" t="s">
        <v>191</v>
      </c>
      <c r="P18" s="44" t="s">
        <v>182</v>
      </c>
      <c r="R18">
        <f>F34+F205+F59+F221+F222+F74+F78+F241+F181+F206+F207+F217</f>
        <v>194</v>
      </c>
      <c r="S18">
        <f>G34+G205+G59+G221+G222+G74+G78+G241+G181+G206+G207+G217</f>
        <v>283</v>
      </c>
      <c r="T18">
        <f>H34+H205+H59+H221+H222+H74+H78+H241+H181+H206+H207+H217</f>
        <v>24</v>
      </c>
      <c r="U18">
        <f>I34+I205+I59+I221+I222+I74+I78+I241+I181+I206+I207+I217</f>
        <v>0</v>
      </c>
      <c r="V18">
        <f>J34+J205+J59+J221+J222+J74+J78+J241+J181+J206+J207+J217</f>
        <v>501</v>
      </c>
    </row>
    <row r="19" spans="1:22" x14ac:dyDescent="0.25">
      <c r="A19" s="28" t="s">
        <v>288</v>
      </c>
      <c r="B19" s="28"/>
      <c r="C19" s="28"/>
      <c r="D19" s="28"/>
      <c r="E19" s="28"/>
      <c r="F19" s="29">
        <v>35</v>
      </c>
      <c r="G19" s="29">
        <v>107</v>
      </c>
      <c r="H19" s="29">
        <v>14</v>
      </c>
      <c r="I19" s="29"/>
      <c r="J19" s="29">
        <f t="shared" si="5"/>
        <v>156</v>
      </c>
      <c r="L19" t="s">
        <v>192</v>
      </c>
      <c r="P19" s="37" t="s">
        <v>183</v>
      </c>
      <c r="R19">
        <f>F70+F228</f>
        <v>66</v>
      </c>
      <c r="S19">
        <f>G70+G228</f>
        <v>4</v>
      </c>
      <c r="T19">
        <f>H70+H228</f>
        <v>3</v>
      </c>
      <c r="U19">
        <f>I70+I228</f>
        <v>0</v>
      </c>
      <c r="V19">
        <f>J70+J228</f>
        <v>73</v>
      </c>
    </row>
    <row r="20" spans="1:22" x14ac:dyDescent="0.25">
      <c r="A20" s="28" t="s">
        <v>171</v>
      </c>
      <c r="B20" s="28"/>
      <c r="C20" s="28"/>
      <c r="D20" s="28"/>
      <c r="E20" s="28"/>
      <c r="F20" s="29">
        <v>41</v>
      </c>
      <c r="G20" s="29">
        <v>87</v>
      </c>
      <c r="H20" s="29">
        <v>5</v>
      </c>
      <c r="I20" s="29"/>
      <c r="J20" s="29">
        <f t="shared" si="5"/>
        <v>133</v>
      </c>
      <c r="L20" t="s">
        <v>192</v>
      </c>
      <c r="P20" s="39" t="s">
        <v>184</v>
      </c>
    </row>
    <row r="21" spans="1:22" x14ac:dyDescent="0.25">
      <c r="A21" s="36" t="s">
        <v>172</v>
      </c>
      <c r="B21" s="28"/>
      <c r="C21" s="28"/>
      <c r="D21" s="28"/>
      <c r="E21" s="28"/>
      <c r="F21" s="29">
        <v>29</v>
      </c>
      <c r="G21" s="29">
        <v>19</v>
      </c>
      <c r="H21" s="29">
        <v>3</v>
      </c>
      <c r="I21" s="29"/>
      <c r="J21" s="29">
        <f t="shared" si="5"/>
        <v>51</v>
      </c>
      <c r="L21" t="s">
        <v>192</v>
      </c>
      <c r="P21" s="38" t="s">
        <v>185</v>
      </c>
      <c r="R21">
        <f>F106+F242</f>
        <v>51</v>
      </c>
      <c r="S21">
        <f>G106+G242</f>
        <v>132</v>
      </c>
      <c r="T21">
        <f>H106+H242</f>
        <v>6</v>
      </c>
      <c r="U21">
        <f>I106+I242</f>
        <v>0</v>
      </c>
      <c r="V21">
        <f>J106+J242</f>
        <v>189</v>
      </c>
    </row>
    <row r="22" spans="1:22" x14ac:dyDescent="0.25">
      <c r="A22" s="46" t="s">
        <v>100</v>
      </c>
      <c r="B22" s="46"/>
      <c r="C22" s="46"/>
      <c r="D22" s="46"/>
      <c r="E22" s="28"/>
      <c r="F22" s="29">
        <v>6</v>
      </c>
      <c r="G22" s="29">
        <v>40</v>
      </c>
      <c r="H22" s="29">
        <v>7</v>
      </c>
      <c r="I22" s="28"/>
      <c r="J22" s="29">
        <f t="shared" ref="J22:J52" si="10">SUM(F22:H22)</f>
        <v>53</v>
      </c>
      <c r="L22" t="s">
        <v>192</v>
      </c>
      <c r="P22" s="39" t="s">
        <v>186</v>
      </c>
    </row>
    <row r="23" spans="1:22" x14ac:dyDescent="0.25">
      <c r="A23" s="46" t="s">
        <v>117</v>
      </c>
      <c r="B23" s="46"/>
      <c r="C23" s="46"/>
      <c r="D23" s="46"/>
      <c r="E23" s="28"/>
      <c r="F23" s="29">
        <v>15</v>
      </c>
      <c r="G23" s="29">
        <v>13</v>
      </c>
      <c r="H23" s="29">
        <v>0</v>
      </c>
      <c r="I23" s="28"/>
      <c r="J23" s="29">
        <f t="shared" si="10"/>
        <v>28</v>
      </c>
      <c r="L23" t="s">
        <v>192</v>
      </c>
      <c r="P23" s="38" t="s">
        <v>187</v>
      </c>
      <c r="R23">
        <f>F36+F37+F38+F39+F40+F41+F42+F116+F117+F118+F119+F120+F121+F43+F44+F45+F46+F47+F122+F123+F182+F183+F184+F185+F187+F186+F93+F94+F95+F96+F97+F48</f>
        <v>35</v>
      </c>
      <c r="S23">
        <f t="shared" ref="S23:V23" si="11">G36+G37+G38+G39+G40+G41+G42+G116+G117+G118+G119+G120+G121+G43+G44+G45+G46+G47+G122+G123+G182+G183+G184+G185+G187+G186+G93+G94+G95+G96+G97+G48</f>
        <v>1009</v>
      </c>
      <c r="T23">
        <f t="shared" si="11"/>
        <v>19</v>
      </c>
      <c r="U23">
        <f t="shared" si="11"/>
        <v>0</v>
      </c>
      <c r="V23">
        <f t="shared" si="11"/>
        <v>1063</v>
      </c>
    </row>
    <row r="24" spans="1:22" x14ac:dyDescent="0.25">
      <c r="A24" s="46" t="s">
        <v>101</v>
      </c>
      <c r="B24" s="46"/>
      <c r="C24" s="46"/>
      <c r="D24" s="46"/>
      <c r="E24" s="46"/>
      <c r="F24" s="29">
        <v>17</v>
      </c>
      <c r="G24" s="29">
        <v>26</v>
      </c>
      <c r="H24" s="29">
        <v>13</v>
      </c>
      <c r="I24" s="28"/>
      <c r="J24" s="29">
        <f t="shared" si="10"/>
        <v>56</v>
      </c>
      <c r="L24" t="s">
        <v>192</v>
      </c>
      <c r="P24" s="39" t="s">
        <v>188</v>
      </c>
    </row>
    <row r="25" spans="1:22" x14ac:dyDescent="0.25">
      <c r="A25" s="41" t="s">
        <v>289</v>
      </c>
      <c r="B25" s="41"/>
      <c r="C25" s="41"/>
      <c r="D25" s="41"/>
      <c r="E25" s="41"/>
      <c r="F25" s="29">
        <v>68</v>
      </c>
      <c r="G25" s="29">
        <v>36</v>
      </c>
      <c r="H25" s="29">
        <v>10</v>
      </c>
      <c r="I25" s="28"/>
      <c r="J25" s="29">
        <f t="shared" si="10"/>
        <v>114</v>
      </c>
      <c r="L25" t="s">
        <v>192</v>
      </c>
      <c r="P25" s="39" t="s">
        <v>189</v>
      </c>
    </row>
    <row r="26" spans="1:22" x14ac:dyDescent="0.25">
      <c r="A26" s="42" t="s">
        <v>292</v>
      </c>
      <c r="B26" s="42"/>
      <c r="C26" s="42"/>
      <c r="D26" s="42"/>
      <c r="E26" s="42"/>
      <c r="F26" s="29">
        <v>47</v>
      </c>
      <c r="G26" s="29">
        <v>11</v>
      </c>
      <c r="H26" s="29">
        <v>3</v>
      </c>
      <c r="I26" s="28"/>
      <c r="J26" s="29">
        <f t="shared" si="10"/>
        <v>61</v>
      </c>
      <c r="L26" t="s">
        <v>192</v>
      </c>
      <c r="P26" s="38" t="s">
        <v>322</v>
      </c>
      <c r="R26">
        <f>F35+F49+F50+F51</f>
        <v>53</v>
      </c>
      <c r="S26">
        <f t="shared" ref="S26:V26" si="12">G35+G49+G50+G51</f>
        <v>53</v>
      </c>
      <c r="T26">
        <f t="shared" si="12"/>
        <v>1</v>
      </c>
      <c r="U26">
        <f t="shared" si="12"/>
        <v>0</v>
      </c>
      <c r="V26">
        <f t="shared" si="12"/>
        <v>107</v>
      </c>
    </row>
    <row r="27" spans="1:22" x14ac:dyDescent="0.25">
      <c r="A27" s="42" t="s">
        <v>278</v>
      </c>
      <c r="B27" s="42"/>
      <c r="C27" s="42"/>
      <c r="D27" s="42"/>
      <c r="E27" s="42"/>
      <c r="F27" s="29">
        <v>7</v>
      </c>
      <c r="G27" s="29">
        <v>18</v>
      </c>
      <c r="H27" s="29">
        <v>1</v>
      </c>
      <c r="I27" s="28"/>
      <c r="J27" s="29">
        <f t="shared" si="10"/>
        <v>26</v>
      </c>
      <c r="L27" t="s">
        <v>287</v>
      </c>
      <c r="P27" s="43" t="s">
        <v>190</v>
      </c>
      <c r="R27">
        <f>F52</f>
        <v>7</v>
      </c>
      <c r="S27">
        <f t="shared" ref="S27:V27" si="13">G52</f>
        <v>49</v>
      </c>
      <c r="T27">
        <f t="shared" si="13"/>
        <v>6</v>
      </c>
      <c r="U27">
        <f t="shared" si="13"/>
        <v>0</v>
      </c>
      <c r="V27">
        <f t="shared" si="13"/>
        <v>62</v>
      </c>
    </row>
    <row r="28" spans="1:22" x14ac:dyDescent="0.25">
      <c r="A28" s="46" t="s">
        <v>257</v>
      </c>
      <c r="B28" s="46"/>
      <c r="C28" s="46"/>
      <c r="D28" s="46"/>
      <c r="E28" s="40"/>
      <c r="F28" s="29">
        <v>35</v>
      </c>
      <c r="G28" s="29">
        <v>107</v>
      </c>
      <c r="H28" s="29">
        <v>10</v>
      </c>
      <c r="I28" s="28"/>
      <c r="J28" s="29">
        <f t="shared" si="10"/>
        <v>152</v>
      </c>
      <c r="L28" t="s">
        <v>197</v>
      </c>
      <c r="P28" s="39"/>
    </row>
    <row r="29" spans="1:22" x14ac:dyDescent="0.25">
      <c r="A29" s="46" t="s">
        <v>258</v>
      </c>
      <c r="B29" s="46"/>
      <c r="C29" s="46"/>
      <c r="D29" s="46"/>
      <c r="E29" s="40"/>
      <c r="F29" s="29">
        <v>8</v>
      </c>
      <c r="G29" s="29">
        <v>50</v>
      </c>
      <c r="H29" s="29">
        <v>4</v>
      </c>
      <c r="I29" s="28"/>
      <c r="J29" s="29">
        <f t="shared" si="10"/>
        <v>62</v>
      </c>
      <c r="L29" t="s">
        <v>197</v>
      </c>
      <c r="P29" s="39" t="s">
        <v>195</v>
      </c>
      <c r="R29">
        <f>SUM(R5:R28)</f>
        <v>4425</v>
      </c>
      <c r="S29">
        <f>SUM(S5:S28)</f>
        <v>6005</v>
      </c>
      <c r="T29">
        <f>SUM(T5:T28)</f>
        <v>619</v>
      </c>
      <c r="U29">
        <f>SUM(U5:U28)</f>
        <v>0</v>
      </c>
      <c r="V29">
        <f>SUM(V5:V28)</f>
        <v>11049</v>
      </c>
    </row>
    <row r="30" spans="1:22" x14ac:dyDescent="0.25">
      <c r="A30" s="46" t="s">
        <v>290</v>
      </c>
      <c r="B30" s="46"/>
      <c r="C30" s="42"/>
      <c r="D30" s="42"/>
      <c r="E30" s="42"/>
      <c r="F30" s="29">
        <v>15</v>
      </c>
      <c r="G30" s="29">
        <v>24</v>
      </c>
      <c r="H30" s="29">
        <v>0</v>
      </c>
      <c r="I30" s="28"/>
      <c r="J30" s="29">
        <f t="shared" si="10"/>
        <v>39</v>
      </c>
      <c r="L30" t="s">
        <v>197</v>
      </c>
    </row>
    <row r="31" spans="1:22" x14ac:dyDescent="0.25">
      <c r="A31" s="46" t="s">
        <v>306</v>
      </c>
      <c r="B31" s="46"/>
      <c r="C31" s="42"/>
      <c r="D31" s="42"/>
      <c r="E31" s="42"/>
      <c r="F31" s="29">
        <v>46</v>
      </c>
      <c r="G31" s="29">
        <v>44</v>
      </c>
      <c r="H31" s="29">
        <v>5</v>
      </c>
      <c r="I31" s="28"/>
      <c r="J31" s="29">
        <f t="shared" si="10"/>
        <v>95</v>
      </c>
      <c r="L31" t="s">
        <v>0</v>
      </c>
    </row>
    <row r="32" spans="1:22" ht="15" customHeight="1" x14ac:dyDescent="0.25">
      <c r="A32" s="46" t="s">
        <v>294</v>
      </c>
      <c r="B32" s="46"/>
      <c r="C32" s="46"/>
      <c r="D32" s="42"/>
      <c r="E32" s="42"/>
      <c r="F32" s="29">
        <v>31</v>
      </c>
      <c r="G32" s="29">
        <v>27</v>
      </c>
      <c r="H32" s="29">
        <v>0</v>
      </c>
      <c r="I32" s="28"/>
      <c r="J32" s="29">
        <f t="shared" si="10"/>
        <v>58</v>
      </c>
      <c r="L32" t="s">
        <v>286</v>
      </c>
    </row>
    <row r="33" spans="1:18" x14ac:dyDescent="0.25">
      <c r="A33" s="46" t="s">
        <v>295</v>
      </c>
      <c r="B33" s="46"/>
      <c r="C33" s="42"/>
      <c r="D33" s="42"/>
      <c r="E33" s="42"/>
      <c r="F33" s="29">
        <v>3</v>
      </c>
      <c r="G33" s="29">
        <v>6</v>
      </c>
      <c r="H33" s="29">
        <v>0</v>
      </c>
      <c r="I33" s="28"/>
      <c r="J33" s="29">
        <f t="shared" si="10"/>
        <v>9</v>
      </c>
      <c r="L33" t="s">
        <v>318</v>
      </c>
    </row>
    <row r="34" spans="1:18" x14ac:dyDescent="0.25">
      <c r="A34" s="46" t="s">
        <v>173</v>
      </c>
      <c r="B34" s="46"/>
      <c r="C34" s="46"/>
      <c r="D34" s="46"/>
      <c r="E34" s="46"/>
      <c r="F34" s="29">
        <v>10</v>
      </c>
      <c r="G34" s="29">
        <v>32</v>
      </c>
      <c r="H34" s="29">
        <v>6</v>
      </c>
      <c r="I34" s="28"/>
      <c r="J34" s="29">
        <f t="shared" si="10"/>
        <v>48</v>
      </c>
      <c r="L34" t="s">
        <v>10</v>
      </c>
    </row>
    <row r="35" spans="1:18" x14ac:dyDescent="0.25">
      <c r="A35" s="28" t="s">
        <v>123</v>
      </c>
      <c r="B35" s="28"/>
      <c r="C35" s="28"/>
      <c r="D35" s="28"/>
      <c r="E35" s="28"/>
      <c r="F35" s="29">
        <v>26</v>
      </c>
      <c r="G35" s="29">
        <v>29</v>
      </c>
      <c r="H35" s="29">
        <v>0</v>
      </c>
      <c r="I35" s="28"/>
      <c r="J35" s="29">
        <f t="shared" si="10"/>
        <v>55</v>
      </c>
      <c r="K35" t="s">
        <v>113</v>
      </c>
      <c r="L35" t="s">
        <v>193</v>
      </c>
      <c r="R35" s="45"/>
    </row>
    <row r="36" spans="1:18" x14ac:dyDescent="0.25">
      <c r="A36" s="28" t="s">
        <v>124</v>
      </c>
      <c r="B36" s="28"/>
      <c r="C36" s="28"/>
      <c r="D36" s="28"/>
      <c r="E36" s="28"/>
      <c r="F36" s="29">
        <v>0</v>
      </c>
      <c r="G36" s="29">
        <v>77</v>
      </c>
      <c r="H36" s="29">
        <v>3</v>
      </c>
      <c r="I36" s="28"/>
      <c r="J36" s="29">
        <f t="shared" si="10"/>
        <v>80</v>
      </c>
      <c r="L36" t="s">
        <v>194</v>
      </c>
      <c r="R36" s="45"/>
    </row>
    <row r="37" spans="1:18" x14ac:dyDescent="0.25">
      <c r="A37" s="28" t="s">
        <v>125</v>
      </c>
      <c r="B37" s="28"/>
      <c r="C37" s="28"/>
      <c r="D37" s="28"/>
      <c r="E37" s="28"/>
      <c r="F37" s="29">
        <v>1</v>
      </c>
      <c r="G37" s="29">
        <v>11</v>
      </c>
      <c r="H37" s="29">
        <v>0</v>
      </c>
      <c r="I37" s="28"/>
      <c r="J37" s="29">
        <f t="shared" si="10"/>
        <v>12</v>
      </c>
      <c r="L37" t="s">
        <v>194</v>
      </c>
      <c r="R37" s="45"/>
    </row>
    <row r="38" spans="1:18" x14ac:dyDescent="0.25">
      <c r="A38" s="28" t="s">
        <v>126</v>
      </c>
      <c r="B38" s="28"/>
      <c r="C38" s="28"/>
      <c r="D38" s="28"/>
      <c r="E38" s="28"/>
      <c r="F38" s="29">
        <v>1</v>
      </c>
      <c r="G38" s="29">
        <v>25</v>
      </c>
      <c r="H38" s="29">
        <v>1</v>
      </c>
      <c r="I38" s="28"/>
      <c r="J38" s="29">
        <f t="shared" si="10"/>
        <v>27</v>
      </c>
      <c r="L38" t="s">
        <v>194</v>
      </c>
    </row>
    <row r="39" spans="1:18" x14ac:dyDescent="0.25">
      <c r="A39" s="28" t="s">
        <v>127</v>
      </c>
      <c r="B39" s="28"/>
      <c r="C39" s="28"/>
      <c r="D39" s="28"/>
      <c r="E39" s="28"/>
      <c r="F39" s="29">
        <v>1</v>
      </c>
      <c r="G39" s="29">
        <v>10</v>
      </c>
      <c r="H39" s="29">
        <v>0</v>
      </c>
      <c r="I39" s="28"/>
      <c r="J39" s="29">
        <f t="shared" si="10"/>
        <v>11</v>
      </c>
      <c r="L39" t="s">
        <v>194</v>
      </c>
    </row>
    <row r="40" spans="1:18" x14ac:dyDescent="0.25">
      <c r="A40" s="28" t="s">
        <v>128</v>
      </c>
      <c r="B40" s="28"/>
      <c r="C40" s="28"/>
      <c r="D40" s="28"/>
      <c r="E40" s="28"/>
      <c r="F40" s="29">
        <v>0</v>
      </c>
      <c r="G40" s="29">
        <v>11</v>
      </c>
      <c r="H40" s="29">
        <v>0</v>
      </c>
      <c r="I40" s="28"/>
      <c r="J40" s="29">
        <f t="shared" si="10"/>
        <v>11</v>
      </c>
      <c r="L40" t="s">
        <v>194</v>
      </c>
    </row>
    <row r="41" spans="1:18" x14ac:dyDescent="0.25">
      <c r="A41" s="28" t="s">
        <v>141</v>
      </c>
      <c r="B41" s="28"/>
      <c r="C41" s="28"/>
      <c r="D41" s="28"/>
      <c r="E41" s="28"/>
      <c r="F41" s="29">
        <v>4</v>
      </c>
      <c r="G41" s="29">
        <v>17</v>
      </c>
      <c r="H41" s="29">
        <v>0</v>
      </c>
      <c r="I41" s="28"/>
      <c r="J41" s="29">
        <f t="shared" si="10"/>
        <v>21</v>
      </c>
      <c r="L41" t="s">
        <v>194</v>
      </c>
    </row>
    <row r="42" spans="1:18" x14ac:dyDescent="0.25">
      <c r="A42" s="28" t="s">
        <v>142</v>
      </c>
      <c r="B42" s="28"/>
      <c r="C42" s="28"/>
      <c r="D42" s="28"/>
      <c r="E42" s="28"/>
      <c r="F42" s="29">
        <v>11</v>
      </c>
      <c r="G42" s="29">
        <v>23</v>
      </c>
      <c r="H42" s="29">
        <v>0</v>
      </c>
      <c r="I42" s="28"/>
      <c r="J42" s="29">
        <f t="shared" si="10"/>
        <v>34</v>
      </c>
      <c r="L42" t="s">
        <v>194</v>
      </c>
    </row>
    <row r="43" spans="1:18" x14ac:dyDescent="0.25">
      <c r="A43" s="28" t="s">
        <v>200</v>
      </c>
      <c r="B43" s="28"/>
      <c r="C43" s="28"/>
      <c r="D43" s="28"/>
      <c r="E43" s="28"/>
      <c r="F43" s="29">
        <v>2</v>
      </c>
      <c r="G43" s="29">
        <v>45</v>
      </c>
      <c r="H43" s="29">
        <v>1</v>
      </c>
      <c r="I43" s="28"/>
      <c r="J43" s="29">
        <f t="shared" si="10"/>
        <v>48</v>
      </c>
      <c r="L43" t="s">
        <v>194</v>
      </c>
    </row>
    <row r="44" spans="1:18" x14ac:dyDescent="0.25">
      <c r="A44" s="28" t="s">
        <v>201</v>
      </c>
      <c r="B44" s="28"/>
      <c r="C44" s="28"/>
      <c r="D44" s="28"/>
      <c r="E44" s="28"/>
      <c r="F44" s="29">
        <v>0</v>
      </c>
      <c r="G44" s="29">
        <v>39</v>
      </c>
      <c r="H44" s="29">
        <v>0</v>
      </c>
      <c r="I44" s="28"/>
      <c r="J44" s="29">
        <f t="shared" si="10"/>
        <v>39</v>
      </c>
      <c r="L44" t="s">
        <v>194</v>
      </c>
    </row>
    <row r="45" spans="1:18" x14ac:dyDescent="0.25">
      <c r="A45" s="28" t="s">
        <v>226</v>
      </c>
      <c r="B45" s="28"/>
      <c r="C45" s="28"/>
      <c r="D45" s="28"/>
      <c r="E45" s="28"/>
      <c r="F45" s="29">
        <v>2</v>
      </c>
      <c r="G45" s="29">
        <v>3</v>
      </c>
      <c r="H45" s="29">
        <v>0</v>
      </c>
      <c r="I45" s="28"/>
      <c r="J45" s="29">
        <f t="shared" si="10"/>
        <v>5</v>
      </c>
      <c r="L45" t="s">
        <v>194</v>
      </c>
    </row>
    <row r="46" spans="1:18" x14ac:dyDescent="0.25">
      <c r="A46" s="28" t="s">
        <v>227</v>
      </c>
      <c r="B46" s="28"/>
      <c r="C46" s="28"/>
      <c r="D46" s="28"/>
      <c r="E46" s="28"/>
      <c r="F46" s="29">
        <v>7</v>
      </c>
      <c r="G46" s="29">
        <v>46</v>
      </c>
      <c r="H46" s="29">
        <v>2</v>
      </c>
      <c r="I46" s="28"/>
      <c r="J46" s="29">
        <f t="shared" si="10"/>
        <v>55</v>
      </c>
      <c r="L46" t="s">
        <v>194</v>
      </c>
    </row>
    <row r="47" spans="1:18" x14ac:dyDescent="0.25">
      <c r="A47" s="28" t="s">
        <v>228</v>
      </c>
      <c r="B47" s="28"/>
      <c r="C47" s="28"/>
      <c r="D47" s="28"/>
      <c r="E47" s="28"/>
      <c r="F47" s="29">
        <v>0</v>
      </c>
      <c r="G47" s="29">
        <v>23</v>
      </c>
      <c r="H47" s="29">
        <v>1</v>
      </c>
      <c r="I47" s="28"/>
      <c r="J47" s="29">
        <f t="shared" si="10"/>
        <v>24</v>
      </c>
      <c r="L47" t="s">
        <v>194</v>
      </c>
    </row>
    <row r="48" spans="1:18" x14ac:dyDescent="0.25">
      <c r="A48" s="28" t="s">
        <v>293</v>
      </c>
      <c r="B48" s="28"/>
      <c r="C48" s="28"/>
      <c r="D48" s="28"/>
      <c r="E48" s="28"/>
      <c r="F48" s="29">
        <v>0</v>
      </c>
      <c r="G48" s="29">
        <v>32</v>
      </c>
      <c r="H48" s="29">
        <v>10</v>
      </c>
      <c r="I48" s="28"/>
      <c r="J48" s="29">
        <f t="shared" si="10"/>
        <v>42</v>
      </c>
      <c r="L48" t="s">
        <v>194</v>
      </c>
    </row>
    <row r="49" spans="1:12" x14ac:dyDescent="0.25">
      <c r="A49" s="28" t="s">
        <v>319</v>
      </c>
      <c r="B49" s="28"/>
      <c r="C49" s="28"/>
      <c r="D49" s="28"/>
      <c r="E49" s="28"/>
      <c r="F49" s="29">
        <v>11</v>
      </c>
      <c r="G49" s="29">
        <v>4</v>
      </c>
      <c r="H49" s="29">
        <v>1</v>
      </c>
      <c r="I49" s="28"/>
      <c r="J49" s="29">
        <f t="shared" si="10"/>
        <v>16</v>
      </c>
      <c r="L49" t="s">
        <v>193</v>
      </c>
    </row>
    <row r="50" spans="1:12" x14ac:dyDescent="0.25">
      <c r="A50" s="28" t="s">
        <v>320</v>
      </c>
      <c r="B50" s="28"/>
      <c r="C50" s="28"/>
      <c r="D50" s="28"/>
      <c r="E50" s="28"/>
      <c r="F50" s="29">
        <v>10</v>
      </c>
      <c r="G50" s="29">
        <v>9</v>
      </c>
      <c r="H50" s="29">
        <v>0</v>
      </c>
      <c r="I50" s="28"/>
      <c r="J50" s="29">
        <f t="shared" si="10"/>
        <v>19</v>
      </c>
      <c r="L50" t="s">
        <v>193</v>
      </c>
    </row>
    <row r="51" spans="1:12" x14ac:dyDescent="0.25">
      <c r="A51" s="28" t="s">
        <v>321</v>
      </c>
      <c r="B51" s="28"/>
      <c r="C51" s="28"/>
      <c r="D51" s="28"/>
      <c r="E51" s="28"/>
      <c r="F51" s="29">
        <v>6</v>
      </c>
      <c r="G51" s="29">
        <v>11</v>
      </c>
      <c r="H51" s="29">
        <v>0</v>
      </c>
      <c r="I51" s="28"/>
      <c r="J51" s="29">
        <f t="shared" si="10"/>
        <v>17</v>
      </c>
      <c r="L51" t="s">
        <v>193</v>
      </c>
    </row>
    <row r="52" spans="1:12" x14ac:dyDescent="0.25">
      <c r="A52" s="28" t="s">
        <v>291</v>
      </c>
      <c r="B52" s="28"/>
      <c r="C52" s="28"/>
      <c r="D52" s="28"/>
      <c r="E52" s="28"/>
      <c r="F52" s="29">
        <v>7</v>
      </c>
      <c r="G52" s="29">
        <v>49</v>
      </c>
      <c r="H52" s="29">
        <v>6</v>
      </c>
      <c r="I52" s="28"/>
      <c r="J52" s="29">
        <f t="shared" si="10"/>
        <v>62</v>
      </c>
      <c r="L52" t="s">
        <v>317</v>
      </c>
    </row>
    <row r="53" spans="1:12" x14ac:dyDescent="0.25">
      <c r="A53" s="28"/>
      <c r="B53" s="28"/>
      <c r="C53" s="28"/>
      <c r="D53" s="28"/>
      <c r="E53" s="28"/>
      <c r="F53" s="29"/>
      <c r="G53" s="29"/>
      <c r="H53" s="29"/>
      <c r="I53" s="28"/>
      <c r="J53" s="29"/>
    </row>
    <row r="56" spans="1:12" x14ac:dyDescent="0.25">
      <c r="A56" s="23" t="s">
        <v>208</v>
      </c>
      <c r="B56" s="24"/>
      <c r="C56" s="24"/>
      <c r="D56" s="24"/>
      <c r="E56" s="24"/>
      <c r="F56" s="26">
        <f>SUM(F58:F60)</f>
        <v>11</v>
      </c>
      <c r="G56" s="26">
        <f>SUM(G58:G60)</f>
        <v>65</v>
      </c>
      <c r="H56" s="26">
        <f>SUM(H58:H60)</f>
        <v>3</v>
      </c>
      <c r="I56" s="24"/>
      <c r="J56" s="26">
        <f>SUM(F56:H56)</f>
        <v>79</v>
      </c>
      <c r="K56" s="24"/>
      <c r="L56" s="24"/>
    </row>
    <row r="58" spans="1:12" x14ac:dyDescent="0.25">
      <c r="A58" t="s">
        <v>278</v>
      </c>
      <c r="F58" s="11">
        <v>6</v>
      </c>
      <c r="G58" s="11">
        <v>34</v>
      </c>
      <c r="H58" s="11">
        <v>2</v>
      </c>
      <c r="J58" s="11">
        <f>SUM(F58:I58)</f>
        <v>42</v>
      </c>
      <c r="L58" t="s">
        <v>287</v>
      </c>
    </row>
    <row r="59" spans="1:12" x14ac:dyDescent="0.25">
      <c r="A59" t="s">
        <v>209</v>
      </c>
      <c r="F59" s="11">
        <v>3</v>
      </c>
      <c r="G59" s="11">
        <v>16</v>
      </c>
      <c r="H59" s="11">
        <v>0</v>
      </c>
      <c r="J59" s="11">
        <f>SUM(F59:I59)</f>
        <v>19</v>
      </c>
      <c r="L59" t="s">
        <v>10</v>
      </c>
    </row>
    <row r="60" spans="1:12" x14ac:dyDescent="0.25">
      <c r="A60" t="s">
        <v>210</v>
      </c>
      <c r="F60" s="11">
        <v>2</v>
      </c>
      <c r="G60" s="11">
        <v>15</v>
      </c>
      <c r="H60" s="11">
        <v>1</v>
      </c>
      <c r="J60" s="11">
        <f>SUM(F60:I60)</f>
        <v>18</v>
      </c>
      <c r="L60" t="s">
        <v>197</v>
      </c>
    </row>
    <row r="62" spans="1:12" x14ac:dyDescent="0.25">
      <c r="A62" s="23" t="s">
        <v>268</v>
      </c>
      <c r="B62" s="24"/>
      <c r="C62" s="24"/>
      <c r="D62" s="24"/>
      <c r="E62" s="24"/>
      <c r="F62" s="26"/>
      <c r="G62" s="26"/>
      <c r="H62" s="26"/>
      <c r="I62" s="24"/>
      <c r="J62" s="26"/>
      <c r="K62" s="24"/>
      <c r="L62" s="24"/>
    </row>
    <row r="64" spans="1:12" x14ac:dyDescent="0.25">
      <c r="A64" t="s">
        <v>269</v>
      </c>
      <c r="F64" s="11">
        <v>34</v>
      </c>
      <c r="G64" s="11">
        <v>2</v>
      </c>
      <c r="H64" s="11">
        <v>0</v>
      </c>
      <c r="J64" s="11">
        <f>SUM(F64:I64)</f>
        <v>36</v>
      </c>
      <c r="L64" t="s">
        <v>191</v>
      </c>
    </row>
    <row r="65" spans="1:18" x14ac:dyDescent="0.25">
      <c r="A65" t="s">
        <v>270</v>
      </c>
      <c r="F65" s="11">
        <v>82</v>
      </c>
      <c r="G65" s="11">
        <v>0</v>
      </c>
      <c r="H65" s="11">
        <v>2</v>
      </c>
      <c r="J65" s="11">
        <f>SUM(F65:I65)</f>
        <v>84</v>
      </c>
      <c r="L65" t="s">
        <v>191</v>
      </c>
    </row>
    <row r="67" spans="1:18" x14ac:dyDescent="0.25">
      <c r="A67" s="23" t="s">
        <v>271</v>
      </c>
      <c r="B67" s="24"/>
      <c r="C67" s="24"/>
      <c r="D67" s="24"/>
      <c r="E67" s="24"/>
      <c r="F67" s="26"/>
      <c r="G67" s="26"/>
      <c r="H67" s="26"/>
      <c r="I67" s="24"/>
      <c r="J67" s="26"/>
      <c r="K67" s="24"/>
      <c r="L67" s="24"/>
    </row>
    <row r="69" spans="1:18" x14ac:dyDescent="0.25">
      <c r="A69" t="s">
        <v>272</v>
      </c>
      <c r="F69" s="11">
        <v>11</v>
      </c>
      <c r="G69" s="11">
        <v>1</v>
      </c>
      <c r="H69" s="11">
        <v>0</v>
      </c>
      <c r="J69" s="11">
        <f>SUM(F69:H69)</f>
        <v>12</v>
      </c>
      <c r="L69" t="s">
        <v>192</v>
      </c>
    </row>
    <row r="70" spans="1:18" x14ac:dyDescent="0.25">
      <c r="A70" t="s">
        <v>273</v>
      </c>
      <c r="F70" s="11">
        <v>44</v>
      </c>
      <c r="G70" s="11">
        <v>1</v>
      </c>
      <c r="H70" s="11">
        <v>1</v>
      </c>
      <c r="J70" s="11">
        <f>SUM(F70:H70)</f>
        <v>46</v>
      </c>
      <c r="L70" t="s">
        <v>285</v>
      </c>
    </row>
    <row r="72" spans="1:18" x14ac:dyDescent="0.25">
      <c r="A72" s="23" t="s">
        <v>232</v>
      </c>
      <c r="B72" s="24"/>
      <c r="C72" s="24"/>
      <c r="D72" s="24"/>
      <c r="E72" s="24"/>
      <c r="F72" s="26"/>
      <c r="G72" s="26"/>
      <c r="H72" s="26"/>
      <c r="I72" s="24"/>
      <c r="J72" s="26"/>
      <c r="K72" s="24"/>
      <c r="L72" s="24"/>
    </row>
    <row r="74" spans="1:18" x14ac:dyDescent="0.25">
      <c r="A74" t="s">
        <v>233</v>
      </c>
      <c r="F74" s="11">
        <v>60</v>
      </c>
      <c r="G74" s="11">
        <v>2</v>
      </c>
      <c r="H74" s="11">
        <v>0</v>
      </c>
      <c r="J74" s="11">
        <f>SUM(F74:H74)</f>
        <v>62</v>
      </c>
      <c r="L74" t="s">
        <v>10</v>
      </c>
    </row>
    <row r="75" spans="1:18" x14ac:dyDescent="0.25">
      <c r="P75" t="s">
        <v>216</v>
      </c>
      <c r="Q75" t="s">
        <v>98</v>
      </c>
      <c r="R75" t="s">
        <v>98</v>
      </c>
    </row>
    <row r="76" spans="1:18" x14ac:dyDescent="0.25">
      <c r="A76" s="23" t="s">
        <v>234</v>
      </c>
      <c r="B76" s="24"/>
      <c r="C76" s="24"/>
      <c r="D76" s="24"/>
      <c r="E76" s="24"/>
      <c r="F76" s="26"/>
      <c r="G76" s="26"/>
      <c r="H76" s="26"/>
      <c r="I76" s="24"/>
      <c r="J76" s="26"/>
      <c r="K76" s="24"/>
      <c r="L76" s="24"/>
    </row>
    <row r="78" spans="1:18" x14ac:dyDescent="0.25">
      <c r="A78" t="s">
        <v>209</v>
      </c>
      <c r="F78" s="11">
        <v>10</v>
      </c>
      <c r="G78" s="11">
        <v>6</v>
      </c>
      <c r="H78" s="11">
        <v>0</v>
      </c>
      <c r="J78" s="11">
        <f>SUM(F78:I78)</f>
        <v>16</v>
      </c>
      <c r="L78" t="s">
        <v>10</v>
      </c>
    </row>
    <row r="80" spans="1:18" x14ac:dyDescent="0.25">
      <c r="A80" s="23" t="s">
        <v>134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x14ac:dyDescent="0.25">
      <c r="F81" s="11"/>
      <c r="G81" s="11"/>
      <c r="H81" s="11"/>
      <c r="J81" s="11"/>
    </row>
    <row r="82" spans="1:12" x14ac:dyDescent="0.25">
      <c r="A82" t="s">
        <v>135</v>
      </c>
      <c r="F82" s="11">
        <v>19</v>
      </c>
      <c r="G82" s="11">
        <v>18</v>
      </c>
      <c r="H82" s="11">
        <v>5</v>
      </c>
      <c r="J82" s="11">
        <f>SUM(F82:H82)</f>
        <v>42</v>
      </c>
      <c r="L82" t="s">
        <v>191</v>
      </c>
    </row>
    <row r="83" spans="1:12" x14ac:dyDescent="0.25">
      <c r="A83" t="s">
        <v>211</v>
      </c>
      <c r="F83" s="11">
        <v>16</v>
      </c>
      <c r="G83" s="11">
        <v>16</v>
      </c>
      <c r="H83" s="11">
        <v>3</v>
      </c>
      <c r="J83" s="11">
        <f>SUM(F83:H83)</f>
        <v>35</v>
      </c>
      <c r="L83" t="s">
        <v>191</v>
      </c>
    </row>
    <row r="84" spans="1:12" x14ac:dyDescent="0.25">
      <c r="A84" t="s">
        <v>304</v>
      </c>
      <c r="F84" s="11">
        <v>12</v>
      </c>
      <c r="G84" s="11">
        <v>32</v>
      </c>
      <c r="H84" s="11">
        <v>2</v>
      </c>
      <c r="J84" s="11">
        <f>SUM(F84:H84)</f>
        <v>46</v>
      </c>
      <c r="L84" t="s">
        <v>191</v>
      </c>
    </row>
    <row r="85" spans="1:12" x14ac:dyDescent="0.25">
      <c r="A85" t="s">
        <v>241</v>
      </c>
      <c r="F85" s="11">
        <v>20</v>
      </c>
      <c r="G85" s="11">
        <v>5</v>
      </c>
      <c r="H85" s="11">
        <v>1</v>
      </c>
      <c r="J85" s="11">
        <f>SUM(F85:H85)</f>
        <v>26</v>
      </c>
      <c r="L85" t="s">
        <v>191</v>
      </c>
    </row>
    <row r="86" spans="1:12" x14ac:dyDescent="0.25">
      <c r="F86" s="11"/>
      <c r="G86" s="11"/>
      <c r="H86" s="11"/>
      <c r="J86" s="11"/>
    </row>
    <row r="87" spans="1:12" x14ac:dyDescent="0.25">
      <c r="A87" s="23" t="s">
        <v>120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x14ac:dyDescent="0.25">
      <c r="F88" s="11"/>
      <c r="G88" s="11"/>
      <c r="H88" s="11"/>
      <c r="J88" s="11"/>
    </row>
    <row r="89" spans="1:12" x14ac:dyDescent="0.25">
      <c r="A89" t="s">
        <v>107</v>
      </c>
      <c r="F89" s="11">
        <v>9</v>
      </c>
      <c r="G89" s="11">
        <v>32</v>
      </c>
      <c r="H89" s="11">
        <v>0</v>
      </c>
      <c r="J89" s="11">
        <f t="shared" ref="J89:J97" si="14">SUM(F89:H89)</f>
        <v>41</v>
      </c>
      <c r="L89" t="s">
        <v>191</v>
      </c>
    </row>
    <row r="90" spans="1:12" x14ac:dyDescent="0.25">
      <c r="F90" s="11"/>
      <c r="G90" s="11"/>
      <c r="H90" s="11"/>
      <c r="J90" s="11"/>
    </row>
    <row r="91" spans="1:12" x14ac:dyDescent="0.25">
      <c r="A91" s="23" t="s">
        <v>129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x14ac:dyDescent="0.25">
      <c r="F92" s="11"/>
      <c r="G92" s="11"/>
      <c r="H92" s="11"/>
      <c r="J92" s="11"/>
    </row>
    <row r="93" spans="1:12" x14ac:dyDescent="0.25">
      <c r="A93" t="s">
        <v>130</v>
      </c>
      <c r="F93" s="11">
        <v>0</v>
      </c>
      <c r="G93" s="11">
        <v>29</v>
      </c>
      <c r="H93" s="11">
        <v>0</v>
      </c>
      <c r="J93" s="11">
        <f t="shared" si="14"/>
        <v>29</v>
      </c>
      <c r="L93" t="s">
        <v>194</v>
      </c>
    </row>
    <row r="94" spans="1:12" x14ac:dyDescent="0.25">
      <c r="A94" t="s">
        <v>131</v>
      </c>
      <c r="F94" s="11">
        <v>1</v>
      </c>
      <c r="G94" s="11">
        <v>53</v>
      </c>
      <c r="H94" s="11">
        <v>1</v>
      </c>
      <c r="J94" s="11">
        <f t="shared" si="14"/>
        <v>55</v>
      </c>
      <c r="L94" t="s">
        <v>194</v>
      </c>
    </row>
    <row r="95" spans="1:12" x14ac:dyDescent="0.25">
      <c r="A95" t="s">
        <v>154</v>
      </c>
      <c r="F95" s="11">
        <v>0</v>
      </c>
      <c r="G95" s="11">
        <v>19</v>
      </c>
      <c r="H95" s="11">
        <v>0</v>
      </c>
      <c r="J95" s="11">
        <f t="shared" si="14"/>
        <v>19</v>
      </c>
      <c r="L95" t="s">
        <v>194</v>
      </c>
    </row>
    <row r="96" spans="1:12" x14ac:dyDescent="0.25">
      <c r="A96" t="s">
        <v>155</v>
      </c>
      <c r="F96" s="11">
        <v>0</v>
      </c>
      <c r="G96" s="11">
        <v>10</v>
      </c>
      <c r="H96" s="11">
        <v>0</v>
      </c>
      <c r="J96" s="11">
        <f t="shared" si="14"/>
        <v>10</v>
      </c>
      <c r="L96" t="s">
        <v>194</v>
      </c>
    </row>
    <row r="97" spans="1:15" x14ac:dyDescent="0.25">
      <c r="A97" t="s">
        <v>235</v>
      </c>
      <c r="F97" s="11">
        <v>0</v>
      </c>
      <c r="G97" s="11">
        <v>11</v>
      </c>
      <c r="H97" s="11">
        <v>0</v>
      </c>
      <c r="J97" s="11">
        <f t="shared" si="14"/>
        <v>11</v>
      </c>
      <c r="L97" t="s">
        <v>194</v>
      </c>
    </row>
    <row r="98" spans="1:15" x14ac:dyDescent="0.25">
      <c r="F98" s="11"/>
      <c r="G98" s="11"/>
      <c r="H98" s="11"/>
      <c r="J98" s="11"/>
    </row>
    <row r="99" spans="1:15" x14ac:dyDescent="0.25">
      <c r="A99" s="23" t="s">
        <v>213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5" x14ac:dyDescent="0.25">
      <c r="F100" s="11"/>
      <c r="G100" s="11"/>
      <c r="H100" s="11"/>
      <c r="J100" s="11"/>
    </row>
    <row r="101" spans="1:15" ht="17.25" x14ac:dyDescent="0.25">
      <c r="A101" t="s">
        <v>214</v>
      </c>
      <c r="F101" s="11">
        <v>56</v>
      </c>
      <c r="G101" s="11">
        <v>102</v>
      </c>
      <c r="H101" s="11">
        <v>9</v>
      </c>
      <c r="J101" s="11">
        <f>SUM(F101:H101)</f>
        <v>167</v>
      </c>
      <c r="L101" t="s">
        <v>192</v>
      </c>
      <c r="O101" s="21"/>
    </row>
    <row r="102" spans="1:15" ht="17.25" x14ac:dyDescent="0.25">
      <c r="A102" t="s">
        <v>217</v>
      </c>
      <c r="F102" s="11">
        <v>5</v>
      </c>
      <c r="G102" s="11">
        <v>23</v>
      </c>
      <c r="H102" s="11">
        <v>4</v>
      </c>
      <c r="J102" s="11">
        <f>SUM(F102:H102)</f>
        <v>32</v>
      </c>
      <c r="L102" t="s">
        <v>192</v>
      </c>
      <c r="O102" s="21"/>
    </row>
    <row r="103" spans="1:15" ht="17.25" x14ac:dyDescent="0.25">
      <c r="F103" s="11"/>
      <c r="G103" s="11"/>
      <c r="H103" s="11"/>
      <c r="J103" s="11"/>
      <c r="O103" s="21"/>
    </row>
    <row r="104" spans="1:15" ht="17.25" x14ac:dyDescent="0.25">
      <c r="A104" s="23" t="s">
        <v>156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O104" s="21"/>
    </row>
    <row r="105" spans="1:15" ht="17.25" x14ac:dyDescent="0.25">
      <c r="F105" s="11"/>
      <c r="G105" s="11"/>
      <c r="H105" s="11"/>
      <c r="J105" s="11"/>
      <c r="O105" s="21"/>
    </row>
    <row r="106" spans="1:15" x14ac:dyDescent="0.25">
      <c r="A106" t="s">
        <v>157</v>
      </c>
      <c r="F106" s="11">
        <v>0</v>
      </c>
      <c r="G106" s="11">
        <v>99</v>
      </c>
      <c r="H106" s="11">
        <v>3</v>
      </c>
      <c r="J106" s="11">
        <f>SUM(F106:H106)</f>
        <v>102</v>
      </c>
      <c r="L106" t="s">
        <v>196</v>
      </c>
    </row>
    <row r="107" spans="1:15" x14ac:dyDescent="0.25">
      <c r="F107" s="11"/>
      <c r="G107" s="11"/>
      <c r="H107" s="11"/>
      <c r="J107" s="11"/>
    </row>
    <row r="108" spans="1:15" x14ac:dyDescent="0.25">
      <c r="A108" s="23" t="s">
        <v>105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5" x14ac:dyDescent="0.25">
      <c r="F109" s="11"/>
      <c r="G109" s="11"/>
      <c r="H109" s="11"/>
      <c r="J109" s="11"/>
    </row>
    <row r="110" spans="1:15" x14ac:dyDescent="0.25">
      <c r="A110" t="s">
        <v>177</v>
      </c>
      <c r="F110" s="11">
        <v>60</v>
      </c>
      <c r="G110" s="11">
        <v>25</v>
      </c>
      <c r="H110" s="11">
        <v>5</v>
      </c>
      <c r="J110" s="11">
        <f t="shared" ref="J110:J115" si="15">SUM(F110:I110)</f>
        <v>90</v>
      </c>
      <c r="L110" t="s">
        <v>192</v>
      </c>
    </row>
    <row r="111" spans="1:15" x14ac:dyDescent="0.25">
      <c r="A111" t="s">
        <v>178</v>
      </c>
      <c r="F111" s="11">
        <v>82</v>
      </c>
      <c r="G111" s="11">
        <v>54</v>
      </c>
      <c r="H111" s="11">
        <v>1</v>
      </c>
      <c r="J111" s="11">
        <f t="shared" si="15"/>
        <v>137</v>
      </c>
      <c r="L111" t="s">
        <v>192</v>
      </c>
    </row>
    <row r="112" spans="1:15" x14ac:dyDescent="0.25">
      <c r="A112" t="s">
        <v>179</v>
      </c>
      <c r="F112" s="11">
        <v>37</v>
      </c>
      <c r="G112" s="11">
        <v>154</v>
      </c>
      <c r="H112" s="11">
        <v>5</v>
      </c>
      <c r="J112" s="11">
        <f t="shared" si="15"/>
        <v>196</v>
      </c>
      <c r="L112" t="s">
        <v>192</v>
      </c>
    </row>
    <row r="113" spans="1:12" x14ac:dyDescent="0.25">
      <c r="A113" t="s">
        <v>279</v>
      </c>
      <c r="F113" s="11">
        <v>54</v>
      </c>
      <c r="G113" s="11">
        <v>46</v>
      </c>
      <c r="H113" s="11">
        <v>5</v>
      </c>
      <c r="J113" s="11">
        <f t="shared" si="15"/>
        <v>105</v>
      </c>
      <c r="L113" t="s">
        <v>192</v>
      </c>
    </row>
    <row r="114" spans="1:12" x14ac:dyDescent="0.25">
      <c r="A114" t="s">
        <v>308</v>
      </c>
      <c r="F114" s="11">
        <v>33</v>
      </c>
      <c r="G114" s="11">
        <v>45</v>
      </c>
      <c r="H114" s="11">
        <v>14</v>
      </c>
      <c r="J114" s="11">
        <f t="shared" si="15"/>
        <v>92</v>
      </c>
      <c r="L114" t="s">
        <v>192</v>
      </c>
    </row>
    <row r="115" spans="1:12" x14ac:dyDescent="0.25">
      <c r="A115" t="s">
        <v>309</v>
      </c>
      <c r="F115" s="11">
        <v>9</v>
      </c>
      <c r="G115" s="11">
        <v>12</v>
      </c>
      <c r="H115" s="11">
        <v>6</v>
      </c>
      <c r="J115" s="11">
        <f t="shared" si="15"/>
        <v>27</v>
      </c>
      <c r="L115" t="s">
        <v>192</v>
      </c>
    </row>
    <row r="116" spans="1:12" x14ac:dyDescent="0.25">
      <c r="A116" t="s">
        <v>106</v>
      </c>
      <c r="F116" s="11">
        <v>0</v>
      </c>
      <c r="G116" s="11">
        <v>164</v>
      </c>
      <c r="H116" s="11">
        <v>0</v>
      </c>
      <c r="J116" s="11">
        <f t="shared" ref="J116:J207" si="16">SUM(F116:H116)</f>
        <v>164</v>
      </c>
      <c r="L116" t="s">
        <v>194</v>
      </c>
    </row>
    <row r="117" spans="1:12" x14ac:dyDescent="0.25">
      <c r="A117" t="s">
        <v>132</v>
      </c>
      <c r="F117" s="11">
        <v>0</v>
      </c>
      <c r="G117" s="11">
        <v>20</v>
      </c>
      <c r="H117" s="11">
        <v>0</v>
      </c>
      <c r="J117" s="11">
        <f t="shared" si="16"/>
        <v>20</v>
      </c>
      <c r="L117" t="s">
        <v>194</v>
      </c>
    </row>
    <row r="118" spans="1:12" x14ac:dyDescent="0.25">
      <c r="A118" t="s">
        <v>133</v>
      </c>
      <c r="F118" s="11">
        <v>0</v>
      </c>
      <c r="G118" s="11">
        <v>22</v>
      </c>
      <c r="H118" s="11">
        <v>0</v>
      </c>
      <c r="J118" s="11">
        <f t="shared" si="16"/>
        <v>22</v>
      </c>
      <c r="L118" t="s">
        <v>194</v>
      </c>
    </row>
    <row r="119" spans="1:12" x14ac:dyDescent="0.25">
      <c r="A119" t="s">
        <v>158</v>
      </c>
      <c r="F119" s="11">
        <v>0</v>
      </c>
      <c r="G119" s="11">
        <v>23</v>
      </c>
      <c r="H119" s="11">
        <v>0</v>
      </c>
      <c r="J119" s="11">
        <f t="shared" si="16"/>
        <v>23</v>
      </c>
      <c r="L119" t="s">
        <v>194</v>
      </c>
    </row>
    <row r="120" spans="1:12" x14ac:dyDescent="0.25">
      <c r="A120" t="s">
        <v>159</v>
      </c>
      <c r="F120" s="11">
        <v>0</v>
      </c>
      <c r="G120" s="11">
        <v>29</v>
      </c>
      <c r="H120" s="11">
        <v>0</v>
      </c>
      <c r="J120" s="11">
        <f t="shared" si="16"/>
        <v>29</v>
      </c>
      <c r="L120" t="s">
        <v>194</v>
      </c>
    </row>
    <row r="121" spans="1:12" x14ac:dyDescent="0.25">
      <c r="A121" t="s">
        <v>160</v>
      </c>
      <c r="F121" s="11">
        <v>0</v>
      </c>
      <c r="G121" s="11">
        <v>7</v>
      </c>
      <c r="H121" s="11">
        <v>0</v>
      </c>
      <c r="J121" s="11">
        <f t="shared" si="16"/>
        <v>7</v>
      </c>
      <c r="L121" t="s">
        <v>194</v>
      </c>
    </row>
    <row r="122" spans="1:12" x14ac:dyDescent="0.25">
      <c r="A122" t="s">
        <v>236</v>
      </c>
      <c r="F122" s="11">
        <v>0</v>
      </c>
      <c r="G122" s="11">
        <v>79</v>
      </c>
      <c r="H122" s="11">
        <v>0</v>
      </c>
      <c r="J122" s="11">
        <f t="shared" si="16"/>
        <v>79</v>
      </c>
      <c r="L122" t="s">
        <v>194</v>
      </c>
    </row>
    <row r="123" spans="1:12" x14ac:dyDescent="0.25">
      <c r="A123" t="s">
        <v>237</v>
      </c>
      <c r="F123" s="11">
        <v>0</v>
      </c>
      <c r="G123" s="11">
        <v>30</v>
      </c>
      <c r="H123" s="11">
        <v>0</v>
      </c>
      <c r="J123" s="11">
        <f t="shared" si="16"/>
        <v>30</v>
      </c>
      <c r="L123" t="s">
        <v>194</v>
      </c>
    </row>
    <row r="124" spans="1:12" x14ac:dyDescent="0.25">
      <c r="F124" s="11"/>
      <c r="G124" s="11"/>
      <c r="H124" s="11"/>
      <c r="J124" s="11"/>
    </row>
    <row r="125" spans="1:12" x14ac:dyDescent="0.25">
      <c r="A125" s="23" t="s">
        <v>151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x14ac:dyDescent="0.25">
      <c r="F126" s="11"/>
      <c r="G126" s="11"/>
      <c r="H126" s="11"/>
      <c r="J126" s="11"/>
    </row>
    <row r="127" spans="1:12" x14ac:dyDescent="0.25">
      <c r="A127" t="s">
        <v>152</v>
      </c>
      <c r="F127" s="11">
        <v>0</v>
      </c>
      <c r="G127" s="11">
        <v>13</v>
      </c>
      <c r="H127" s="11">
        <v>0</v>
      </c>
      <c r="J127" s="11">
        <f t="shared" si="16"/>
        <v>13</v>
      </c>
      <c r="L127" t="s">
        <v>191</v>
      </c>
    </row>
    <row r="128" spans="1:12" x14ac:dyDescent="0.25">
      <c r="A128" t="s">
        <v>206</v>
      </c>
      <c r="F128" s="11">
        <v>0</v>
      </c>
      <c r="G128" s="11">
        <v>9</v>
      </c>
      <c r="H128" s="11">
        <v>0</v>
      </c>
      <c r="J128" s="11">
        <f t="shared" si="16"/>
        <v>9</v>
      </c>
      <c r="L128" t="s">
        <v>191</v>
      </c>
    </row>
    <row r="129" spans="1:17" x14ac:dyDescent="0.25">
      <c r="A129" t="s">
        <v>207</v>
      </c>
      <c r="F129" s="11">
        <v>18</v>
      </c>
      <c r="G129" s="11">
        <v>0</v>
      </c>
      <c r="H129" s="11">
        <v>0</v>
      </c>
      <c r="J129" s="11">
        <f t="shared" si="16"/>
        <v>18</v>
      </c>
      <c r="L129" t="s">
        <v>191</v>
      </c>
    </row>
    <row r="130" spans="1:17" x14ac:dyDescent="0.25">
      <c r="A130" t="s">
        <v>221</v>
      </c>
      <c r="F130" s="11">
        <v>35</v>
      </c>
      <c r="G130" s="11">
        <v>108</v>
      </c>
      <c r="H130" s="11">
        <v>25</v>
      </c>
      <c r="J130" s="11">
        <f t="shared" si="16"/>
        <v>168</v>
      </c>
      <c r="L130" t="s">
        <v>191</v>
      </c>
    </row>
    <row r="131" spans="1:17" x14ac:dyDescent="0.25">
      <c r="A131" t="s">
        <v>303</v>
      </c>
      <c r="F131" s="11">
        <v>37</v>
      </c>
      <c r="G131" s="11">
        <v>174</v>
      </c>
      <c r="H131" s="11">
        <v>13</v>
      </c>
      <c r="J131" s="11">
        <f t="shared" si="16"/>
        <v>224</v>
      </c>
      <c r="L131" t="s">
        <v>0</v>
      </c>
    </row>
    <row r="132" spans="1:17" x14ac:dyDescent="0.25">
      <c r="A132" t="s">
        <v>153</v>
      </c>
      <c r="F132" s="11">
        <v>0</v>
      </c>
      <c r="G132" s="11">
        <v>47</v>
      </c>
      <c r="H132" s="11">
        <v>1</v>
      </c>
      <c r="J132" s="11">
        <f t="shared" si="16"/>
        <v>48</v>
      </c>
      <c r="L132" t="s">
        <v>197</v>
      </c>
    </row>
    <row r="133" spans="1:17" x14ac:dyDescent="0.25">
      <c r="A133" t="s">
        <v>305</v>
      </c>
      <c r="F133" s="11">
        <v>66</v>
      </c>
      <c r="G133" s="11">
        <v>10</v>
      </c>
      <c r="H133" s="11">
        <v>2</v>
      </c>
      <c r="J133" s="11">
        <f t="shared" si="16"/>
        <v>78</v>
      </c>
      <c r="L133" t="s">
        <v>192</v>
      </c>
    </row>
    <row r="134" spans="1:17" x14ac:dyDescent="0.25">
      <c r="F134" s="11"/>
      <c r="G134" s="11"/>
      <c r="H134" s="11"/>
      <c r="J134" s="11"/>
    </row>
    <row r="135" spans="1:17" x14ac:dyDescent="0.25">
      <c r="F135" s="11"/>
      <c r="G135" s="11"/>
      <c r="H135" s="11"/>
      <c r="J135" s="11"/>
    </row>
    <row r="136" spans="1:17" x14ac:dyDescent="0.25">
      <c r="A136" s="23" t="s">
        <v>115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7" x14ac:dyDescent="0.25">
      <c r="F137" s="11"/>
      <c r="G137" s="11"/>
      <c r="H137" s="11"/>
      <c r="J137" s="11"/>
    </row>
    <row r="138" spans="1:17" x14ac:dyDescent="0.25">
      <c r="A138" t="s">
        <v>114</v>
      </c>
      <c r="F138" s="22">
        <v>14</v>
      </c>
      <c r="G138" s="22">
        <v>74</v>
      </c>
      <c r="H138" s="22">
        <v>1</v>
      </c>
      <c r="J138" s="22">
        <f>SUM(F138:H138)</f>
        <v>89</v>
      </c>
      <c r="L138" t="s">
        <v>192</v>
      </c>
    </row>
    <row r="139" spans="1:17" x14ac:dyDescent="0.25">
      <c r="A139" t="s">
        <v>222</v>
      </c>
      <c r="F139" s="22">
        <v>12</v>
      </c>
      <c r="G139" s="22">
        <v>82</v>
      </c>
      <c r="H139" s="22">
        <v>3</v>
      </c>
      <c r="J139" s="22">
        <f>SUM(F139:H139)</f>
        <v>97</v>
      </c>
      <c r="L139" t="s">
        <v>191</v>
      </c>
    </row>
    <row r="140" spans="1:17" x14ac:dyDescent="0.25">
      <c r="F140" s="22"/>
      <c r="G140" s="22"/>
      <c r="H140" s="22"/>
      <c r="J140" s="22"/>
    </row>
    <row r="141" spans="1:17" x14ac:dyDescent="0.25">
      <c r="A141" s="23" t="s">
        <v>102</v>
      </c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7" x14ac:dyDescent="0.25">
      <c r="F142" s="11"/>
      <c r="G142" s="11"/>
      <c r="H142" s="11"/>
      <c r="J142" s="11"/>
    </row>
    <row r="143" spans="1:17" x14ac:dyDescent="0.25">
      <c r="A143" t="s">
        <v>107</v>
      </c>
      <c r="F143" s="11">
        <v>3</v>
      </c>
      <c r="G143" s="11">
        <v>51</v>
      </c>
      <c r="H143" s="11">
        <v>3</v>
      </c>
      <c r="J143" s="11">
        <f t="shared" si="16"/>
        <v>57</v>
      </c>
      <c r="L143" t="s">
        <v>191</v>
      </c>
      <c r="Q143" s="12"/>
    </row>
    <row r="144" spans="1:17" x14ac:dyDescent="0.25">
      <c r="A144" t="s">
        <v>215</v>
      </c>
      <c r="F144" s="11">
        <v>33</v>
      </c>
      <c r="G144" s="11">
        <v>113</v>
      </c>
      <c r="H144" s="11">
        <v>0</v>
      </c>
      <c r="J144" s="11">
        <f t="shared" si="16"/>
        <v>146</v>
      </c>
      <c r="L144" t="s">
        <v>191</v>
      </c>
      <c r="Q144" s="12"/>
    </row>
    <row r="145" spans="1:19" x14ac:dyDescent="0.25">
      <c r="A145" t="s">
        <v>108</v>
      </c>
      <c r="F145" s="11">
        <v>126</v>
      </c>
      <c r="G145" s="11">
        <v>93</v>
      </c>
      <c r="H145" s="11">
        <v>1</v>
      </c>
      <c r="J145" s="11">
        <f t="shared" si="16"/>
        <v>220</v>
      </c>
      <c r="L145" t="s">
        <v>191</v>
      </c>
      <c r="O145" s="12"/>
      <c r="Q145" s="12"/>
    </row>
    <row r="146" spans="1:19" x14ac:dyDescent="0.25">
      <c r="A146" t="s">
        <v>109</v>
      </c>
      <c r="F146" s="11">
        <v>21</v>
      </c>
      <c r="G146" s="11">
        <v>47</v>
      </c>
      <c r="H146" s="11">
        <v>1</v>
      </c>
      <c r="J146" s="11">
        <f t="shared" si="16"/>
        <v>69</v>
      </c>
      <c r="L146" t="s">
        <v>191</v>
      </c>
      <c r="O146" s="12"/>
      <c r="Q146" s="12"/>
    </row>
    <row r="147" spans="1:19" x14ac:dyDescent="0.25">
      <c r="A147" t="s">
        <v>116</v>
      </c>
      <c r="F147" s="22">
        <v>22</v>
      </c>
      <c r="G147" s="22">
        <v>20</v>
      </c>
      <c r="H147" s="11">
        <v>0</v>
      </c>
      <c r="J147" s="11">
        <f t="shared" si="16"/>
        <v>42</v>
      </c>
      <c r="L147" t="s">
        <v>191</v>
      </c>
      <c r="O147" s="12"/>
      <c r="Q147" s="12"/>
    </row>
    <row r="148" spans="1:19" x14ac:dyDescent="0.25">
      <c r="A148" t="s">
        <v>143</v>
      </c>
      <c r="F148" s="22">
        <v>4</v>
      </c>
      <c r="G148" s="22">
        <v>11</v>
      </c>
      <c r="H148" s="11">
        <v>3</v>
      </c>
      <c r="J148" s="11">
        <f t="shared" si="16"/>
        <v>18</v>
      </c>
      <c r="L148" t="s">
        <v>191</v>
      </c>
      <c r="O148" s="12"/>
      <c r="Q148" s="12"/>
    </row>
    <row r="149" spans="1:19" x14ac:dyDescent="0.25">
      <c r="A149" t="s">
        <v>144</v>
      </c>
      <c r="F149" s="22">
        <v>11</v>
      </c>
      <c r="G149" s="22">
        <v>25</v>
      </c>
      <c r="H149" s="11">
        <v>4</v>
      </c>
      <c r="J149" s="11">
        <f t="shared" si="16"/>
        <v>40</v>
      </c>
      <c r="L149" t="s">
        <v>191</v>
      </c>
      <c r="O149" s="12"/>
      <c r="S149" s="31"/>
    </row>
    <row r="150" spans="1:19" x14ac:dyDescent="0.25">
      <c r="A150" t="s">
        <v>145</v>
      </c>
      <c r="F150" s="22">
        <v>21</v>
      </c>
      <c r="G150" s="22">
        <v>6</v>
      </c>
      <c r="H150" s="11">
        <v>3</v>
      </c>
      <c r="J150" s="11">
        <f t="shared" si="16"/>
        <v>30</v>
      </c>
      <c r="L150" t="s">
        <v>191</v>
      </c>
      <c r="O150" s="12"/>
      <c r="S150" s="31"/>
    </row>
    <row r="151" spans="1:19" x14ac:dyDescent="0.25">
      <c r="A151" t="s">
        <v>146</v>
      </c>
      <c r="F151" s="22">
        <v>3</v>
      </c>
      <c r="G151" s="22">
        <v>1</v>
      </c>
      <c r="H151" s="11">
        <v>1</v>
      </c>
      <c r="J151" s="11">
        <f t="shared" si="16"/>
        <v>5</v>
      </c>
      <c r="L151" t="s">
        <v>191</v>
      </c>
      <c r="O151" s="12"/>
      <c r="S151" s="31"/>
    </row>
    <row r="152" spans="1:19" x14ac:dyDescent="0.25">
      <c r="A152" t="s">
        <v>147</v>
      </c>
      <c r="F152" s="22">
        <v>22</v>
      </c>
      <c r="G152" s="22">
        <v>23</v>
      </c>
      <c r="H152" s="11">
        <v>0</v>
      </c>
      <c r="J152" s="11">
        <f t="shared" si="16"/>
        <v>45</v>
      </c>
      <c r="L152" t="s">
        <v>191</v>
      </c>
      <c r="O152" s="12"/>
    </row>
    <row r="153" spans="1:19" x14ac:dyDescent="0.25">
      <c r="A153" t="s">
        <v>107</v>
      </c>
      <c r="F153" s="22">
        <v>3</v>
      </c>
      <c r="G153" s="22">
        <v>51</v>
      </c>
      <c r="H153" s="11">
        <v>3</v>
      </c>
      <c r="J153" s="11">
        <f t="shared" si="16"/>
        <v>57</v>
      </c>
      <c r="L153" t="s">
        <v>191</v>
      </c>
      <c r="O153" s="12"/>
    </row>
    <row r="154" spans="1:19" x14ac:dyDescent="0.25">
      <c r="A154" t="s">
        <v>174</v>
      </c>
      <c r="F154" s="22">
        <v>21</v>
      </c>
      <c r="G154" s="22">
        <v>29</v>
      </c>
      <c r="H154" s="11">
        <v>4</v>
      </c>
      <c r="J154" s="11">
        <f t="shared" si="16"/>
        <v>54</v>
      </c>
      <c r="L154" t="s">
        <v>191</v>
      </c>
      <c r="O154" s="12"/>
    </row>
    <row r="155" spans="1:19" x14ac:dyDescent="0.25">
      <c r="A155" t="s">
        <v>175</v>
      </c>
      <c r="F155" s="22">
        <v>36</v>
      </c>
      <c r="G155" s="22">
        <v>6</v>
      </c>
      <c r="H155" s="11">
        <v>15</v>
      </c>
      <c r="J155" s="11">
        <f t="shared" si="16"/>
        <v>57</v>
      </c>
      <c r="L155" t="s">
        <v>191</v>
      </c>
      <c r="O155" s="12"/>
    </row>
    <row r="156" spans="1:19" x14ac:dyDescent="0.25">
      <c r="A156" t="s">
        <v>176</v>
      </c>
      <c r="F156" s="22">
        <v>21</v>
      </c>
      <c r="G156" s="22">
        <v>3</v>
      </c>
      <c r="H156" s="11">
        <v>0</v>
      </c>
      <c r="J156" s="11">
        <f t="shared" si="16"/>
        <v>24</v>
      </c>
      <c r="L156" t="s">
        <v>191</v>
      </c>
      <c r="O156" s="12"/>
    </row>
    <row r="157" spans="1:19" x14ac:dyDescent="0.25">
      <c r="A157" t="s">
        <v>202</v>
      </c>
      <c r="F157" s="22">
        <v>13</v>
      </c>
      <c r="G157" s="22">
        <v>13</v>
      </c>
      <c r="H157" s="11">
        <v>1</v>
      </c>
      <c r="J157" s="11">
        <f t="shared" si="16"/>
        <v>27</v>
      </c>
      <c r="L157" t="s">
        <v>191</v>
      </c>
      <c r="O157" s="12"/>
    </row>
    <row r="158" spans="1:19" x14ac:dyDescent="0.25">
      <c r="A158" t="s">
        <v>203</v>
      </c>
      <c r="F158" s="22">
        <v>7</v>
      </c>
      <c r="G158" s="22">
        <v>0</v>
      </c>
      <c r="H158" s="11">
        <v>0</v>
      </c>
      <c r="J158" s="11">
        <f t="shared" si="16"/>
        <v>7</v>
      </c>
      <c r="L158" t="s">
        <v>191</v>
      </c>
      <c r="O158" s="12"/>
    </row>
    <row r="159" spans="1:19" x14ac:dyDescent="0.25">
      <c r="A159" t="s">
        <v>204</v>
      </c>
      <c r="F159" s="22">
        <v>20</v>
      </c>
      <c r="G159" s="22">
        <v>3</v>
      </c>
      <c r="H159" s="11">
        <v>0</v>
      </c>
      <c r="J159" s="11">
        <f t="shared" si="16"/>
        <v>23</v>
      </c>
      <c r="L159" t="s">
        <v>191</v>
      </c>
      <c r="O159" s="12"/>
    </row>
    <row r="160" spans="1:19" x14ac:dyDescent="0.25">
      <c r="A160" t="s">
        <v>205</v>
      </c>
      <c r="F160" s="22">
        <v>41</v>
      </c>
      <c r="G160" s="22">
        <v>9</v>
      </c>
      <c r="H160" s="11">
        <v>6</v>
      </c>
      <c r="J160" s="11">
        <f t="shared" si="16"/>
        <v>56</v>
      </c>
      <c r="L160" t="s">
        <v>191</v>
      </c>
    </row>
    <row r="161" spans="1:15" x14ac:dyDescent="0.25">
      <c r="A161" t="s">
        <v>212</v>
      </c>
      <c r="F161" s="22">
        <v>14</v>
      </c>
      <c r="G161" s="22">
        <v>13</v>
      </c>
      <c r="H161" s="11">
        <v>11</v>
      </c>
      <c r="J161" s="11">
        <f t="shared" si="16"/>
        <v>38</v>
      </c>
      <c r="L161" t="s">
        <v>191</v>
      </c>
      <c r="O161" s="12"/>
    </row>
    <row r="162" spans="1:15" x14ac:dyDescent="0.25">
      <c r="A162" t="s">
        <v>263</v>
      </c>
      <c r="F162" s="22">
        <v>16</v>
      </c>
      <c r="G162" s="22">
        <v>20</v>
      </c>
      <c r="H162" s="11">
        <v>1</v>
      </c>
      <c r="J162" s="11">
        <f t="shared" si="16"/>
        <v>37</v>
      </c>
      <c r="L162" t="s">
        <v>191</v>
      </c>
      <c r="M162" t="s">
        <v>98</v>
      </c>
      <c r="O162" s="12"/>
    </row>
    <row r="163" spans="1:15" x14ac:dyDescent="0.25">
      <c r="A163" t="s">
        <v>298</v>
      </c>
      <c r="F163" s="22">
        <v>10</v>
      </c>
      <c r="G163" s="22">
        <v>7</v>
      </c>
      <c r="H163" s="11">
        <v>3</v>
      </c>
      <c r="J163" s="11">
        <f t="shared" si="16"/>
        <v>20</v>
      </c>
      <c r="L163" t="s">
        <v>191</v>
      </c>
      <c r="O163" s="12"/>
    </row>
    <row r="164" spans="1:15" x14ac:dyDescent="0.25">
      <c r="A164" t="s">
        <v>299</v>
      </c>
      <c r="F164" s="22">
        <v>12</v>
      </c>
      <c r="G164" s="22">
        <v>4</v>
      </c>
      <c r="H164" s="11">
        <v>1</v>
      </c>
      <c r="J164" s="11">
        <f t="shared" si="16"/>
        <v>17</v>
      </c>
      <c r="L164" t="s">
        <v>191</v>
      </c>
      <c r="O164" s="12"/>
    </row>
    <row r="165" spans="1:15" x14ac:dyDescent="0.25">
      <c r="A165" t="s">
        <v>300</v>
      </c>
      <c r="F165" s="22">
        <v>0</v>
      </c>
      <c r="G165" s="22">
        <v>28</v>
      </c>
      <c r="H165" s="11">
        <v>1</v>
      </c>
      <c r="J165" s="11">
        <f t="shared" si="16"/>
        <v>29</v>
      </c>
      <c r="L165" t="s">
        <v>191</v>
      </c>
      <c r="O165" s="12"/>
    </row>
    <row r="166" spans="1:15" x14ac:dyDescent="0.25">
      <c r="A166" t="s">
        <v>259</v>
      </c>
      <c r="F166" s="22">
        <v>32</v>
      </c>
      <c r="G166" s="22">
        <v>3</v>
      </c>
      <c r="H166" s="11">
        <v>0</v>
      </c>
      <c r="J166" s="11">
        <f t="shared" si="16"/>
        <v>35</v>
      </c>
      <c r="L166" t="s">
        <v>191</v>
      </c>
      <c r="O166" s="12"/>
    </row>
    <row r="167" spans="1:15" x14ac:dyDescent="0.25">
      <c r="A167" t="s">
        <v>260</v>
      </c>
      <c r="F167" s="22">
        <v>11</v>
      </c>
      <c r="G167" s="22">
        <v>1</v>
      </c>
      <c r="H167" s="11">
        <v>0</v>
      </c>
      <c r="J167" s="11">
        <f t="shared" si="16"/>
        <v>12</v>
      </c>
      <c r="L167" t="s">
        <v>191</v>
      </c>
      <c r="O167" s="12"/>
    </row>
    <row r="168" spans="1:15" x14ac:dyDescent="0.25">
      <c r="A168" t="s">
        <v>261</v>
      </c>
      <c r="F168" s="22">
        <v>9</v>
      </c>
      <c r="G168" s="22">
        <v>14</v>
      </c>
      <c r="H168" s="11">
        <v>3</v>
      </c>
      <c r="J168" s="11">
        <f t="shared" si="16"/>
        <v>26</v>
      </c>
      <c r="L168" t="s">
        <v>191</v>
      </c>
      <c r="O168" s="12"/>
    </row>
    <row r="169" spans="1:15" x14ac:dyDescent="0.25">
      <c r="A169" t="s">
        <v>262</v>
      </c>
      <c r="F169" s="22">
        <v>5</v>
      </c>
      <c r="G169" s="22">
        <v>19</v>
      </c>
      <c r="H169" s="11">
        <v>2</v>
      </c>
      <c r="J169" s="11">
        <f t="shared" si="16"/>
        <v>26</v>
      </c>
      <c r="L169" t="s">
        <v>191</v>
      </c>
      <c r="O169" s="12"/>
    </row>
    <row r="170" spans="1:15" x14ac:dyDescent="0.25">
      <c r="A170" t="s">
        <v>296</v>
      </c>
      <c r="F170" s="22">
        <v>12</v>
      </c>
      <c r="G170" s="22">
        <v>6</v>
      </c>
      <c r="H170" s="11">
        <v>1</v>
      </c>
      <c r="J170" s="11">
        <f t="shared" si="16"/>
        <v>19</v>
      </c>
      <c r="L170" t="s">
        <v>191</v>
      </c>
      <c r="O170" s="12"/>
    </row>
    <row r="171" spans="1:15" x14ac:dyDescent="0.25">
      <c r="A171" t="s">
        <v>297</v>
      </c>
      <c r="F171" s="22">
        <v>11</v>
      </c>
      <c r="G171" s="22">
        <v>11</v>
      </c>
      <c r="H171" s="11">
        <v>1</v>
      </c>
      <c r="J171" s="11">
        <f t="shared" si="16"/>
        <v>23</v>
      </c>
      <c r="L171" t="s">
        <v>191</v>
      </c>
      <c r="O171" s="12"/>
    </row>
    <row r="172" spans="1:15" x14ac:dyDescent="0.25">
      <c r="A172" t="s">
        <v>229</v>
      </c>
      <c r="F172" s="22">
        <v>23</v>
      </c>
      <c r="G172" s="22">
        <v>12</v>
      </c>
      <c r="H172" s="11">
        <v>1</v>
      </c>
      <c r="J172" s="11">
        <f t="shared" si="16"/>
        <v>36</v>
      </c>
      <c r="L172" t="s">
        <v>192</v>
      </c>
      <c r="O172" s="12"/>
    </row>
    <row r="173" spans="1:15" x14ac:dyDescent="0.25">
      <c r="A173" t="s">
        <v>220</v>
      </c>
      <c r="F173" s="22">
        <v>68</v>
      </c>
      <c r="G173" s="22">
        <v>101</v>
      </c>
      <c r="H173" s="11">
        <v>9</v>
      </c>
      <c r="J173" s="11">
        <f t="shared" si="16"/>
        <v>178</v>
      </c>
      <c r="L173" t="s">
        <v>192</v>
      </c>
      <c r="O173" s="12"/>
    </row>
    <row r="174" spans="1:15" x14ac:dyDescent="0.25">
      <c r="A174" t="s">
        <v>301</v>
      </c>
      <c r="F174" s="22">
        <v>74</v>
      </c>
      <c r="G174" s="22">
        <v>54</v>
      </c>
      <c r="H174" s="11">
        <v>9</v>
      </c>
      <c r="J174" s="11">
        <f t="shared" si="16"/>
        <v>137</v>
      </c>
      <c r="L174" t="s">
        <v>192</v>
      </c>
      <c r="O174" s="12"/>
    </row>
    <row r="175" spans="1:15" x14ac:dyDescent="0.25">
      <c r="A175" t="s">
        <v>302</v>
      </c>
      <c r="F175" s="22">
        <v>22</v>
      </c>
      <c r="G175" s="22">
        <v>13</v>
      </c>
      <c r="H175" s="11">
        <v>7</v>
      </c>
      <c r="J175" s="11">
        <f t="shared" si="16"/>
        <v>42</v>
      </c>
      <c r="L175" t="s">
        <v>192</v>
      </c>
      <c r="O175" s="12"/>
    </row>
    <row r="176" spans="1:15" x14ac:dyDescent="0.25">
      <c r="A176" t="s">
        <v>230</v>
      </c>
      <c r="F176" s="22">
        <v>2</v>
      </c>
      <c r="G176" s="22">
        <v>1</v>
      </c>
      <c r="H176" s="11">
        <v>0</v>
      </c>
      <c r="J176" s="11">
        <f t="shared" si="16"/>
        <v>3</v>
      </c>
      <c r="L176" t="s">
        <v>192</v>
      </c>
      <c r="O176" s="12"/>
    </row>
    <row r="177" spans="1:15" x14ac:dyDescent="0.25">
      <c r="A177" t="s">
        <v>264</v>
      </c>
      <c r="F177" s="22">
        <v>0</v>
      </c>
      <c r="G177" s="22">
        <v>36</v>
      </c>
      <c r="H177" s="11">
        <v>0</v>
      </c>
      <c r="J177" s="11">
        <f t="shared" si="16"/>
        <v>36</v>
      </c>
      <c r="L177" t="s">
        <v>286</v>
      </c>
      <c r="O177" s="12"/>
    </row>
    <row r="178" spans="1:15" x14ac:dyDescent="0.25">
      <c r="A178" t="s">
        <v>265</v>
      </c>
      <c r="F178" s="22">
        <v>30</v>
      </c>
      <c r="G178" s="22">
        <v>2</v>
      </c>
      <c r="H178" s="11">
        <v>2</v>
      </c>
      <c r="J178" s="11">
        <f t="shared" si="16"/>
        <v>34</v>
      </c>
      <c r="L178" t="s">
        <v>286</v>
      </c>
      <c r="O178" s="12"/>
    </row>
    <row r="179" spans="1:15" x14ac:dyDescent="0.25">
      <c r="A179" t="s">
        <v>266</v>
      </c>
      <c r="F179" s="22">
        <v>1</v>
      </c>
      <c r="G179" s="22">
        <v>20</v>
      </c>
      <c r="H179" s="11">
        <v>3</v>
      </c>
      <c r="J179" s="11">
        <f t="shared" si="16"/>
        <v>24</v>
      </c>
      <c r="L179" t="s">
        <v>286</v>
      </c>
      <c r="O179" s="12"/>
    </row>
    <row r="180" spans="1:15" x14ac:dyDescent="0.25">
      <c r="A180" t="s">
        <v>267</v>
      </c>
      <c r="F180" s="22">
        <v>6</v>
      </c>
      <c r="G180" s="22">
        <v>8</v>
      </c>
      <c r="H180" s="11">
        <v>2</v>
      </c>
      <c r="J180" s="11">
        <f t="shared" si="16"/>
        <v>16</v>
      </c>
      <c r="L180" t="s">
        <v>286</v>
      </c>
      <c r="O180" s="12"/>
    </row>
    <row r="181" spans="1:15" x14ac:dyDescent="0.25">
      <c r="A181" t="s">
        <v>238</v>
      </c>
      <c r="F181" s="22">
        <v>2</v>
      </c>
      <c r="G181" s="22">
        <v>10</v>
      </c>
      <c r="H181" s="11">
        <v>2</v>
      </c>
      <c r="J181" s="11">
        <f t="shared" si="16"/>
        <v>14</v>
      </c>
      <c r="L181" t="s">
        <v>10</v>
      </c>
      <c r="O181" s="12"/>
    </row>
    <row r="182" spans="1:15" x14ac:dyDescent="0.25">
      <c r="A182" t="s">
        <v>136</v>
      </c>
      <c r="F182" s="22">
        <v>0</v>
      </c>
      <c r="G182" s="22">
        <v>14</v>
      </c>
      <c r="H182" s="11">
        <v>0</v>
      </c>
      <c r="J182" s="11">
        <v>14</v>
      </c>
      <c r="K182" t="s">
        <v>113</v>
      </c>
      <c r="L182" t="s">
        <v>194</v>
      </c>
      <c r="O182" s="12"/>
    </row>
    <row r="183" spans="1:15" x14ac:dyDescent="0.25">
      <c r="A183" t="s">
        <v>137</v>
      </c>
      <c r="F183" s="22">
        <v>0</v>
      </c>
      <c r="G183" s="22">
        <v>15</v>
      </c>
      <c r="H183" s="11">
        <v>0</v>
      </c>
      <c r="J183" s="11">
        <f t="shared" si="16"/>
        <v>15</v>
      </c>
      <c r="K183" t="s">
        <v>113</v>
      </c>
      <c r="L183" t="s">
        <v>194</v>
      </c>
      <c r="O183" s="12"/>
    </row>
    <row r="184" spans="1:15" x14ac:dyDescent="0.25">
      <c r="A184" t="s">
        <v>148</v>
      </c>
      <c r="F184" s="22">
        <v>0</v>
      </c>
      <c r="G184" s="22">
        <v>16</v>
      </c>
      <c r="H184" s="11">
        <v>0</v>
      </c>
      <c r="J184" s="11">
        <f t="shared" si="16"/>
        <v>16</v>
      </c>
      <c r="L184" t="s">
        <v>194</v>
      </c>
      <c r="O184" s="12"/>
    </row>
    <row r="185" spans="1:15" x14ac:dyDescent="0.25">
      <c r="A185" t="s">
        <v>149</v>
      </c>
      <c r="F185" s="22">
        <v>3</v>
      </c>
      <c r="G185" s="22">
        <v>50</v>
      </c>
      <c r="H185" s="11">
        <v>0</v>
      </c>
      <c r="J185" s="11">
        <f t="shared" si="16"/>
        <v>53</v>
      </c>
      <c r="L185" t="s">
        <v>194</v>
      </c>
      <c r="O185" s="12"/>
    </row>
    <row r="186" spans="1:15" x14ac:dyDescent="0.25">
      <c r="A186" t="s">
        <v>150</v>
      </c>
      <c r="F186" s="22">
        <v>2</v>
      </c>
      <c r="G186" s="22">
        <v>36</v>
      </c>
      <c r="H186" s="11">
        <v>0</v>
      </c>
      <c r="J186" s="11">
        <f t="shared" si="16"/>
        <v>38</v>
      </c>
      <c r="L186" t="s">
        <v>194</v>
      </c>
      <c r="O186" s="12"/>
    </row>
    <row r="187" spans="1:15" x14ac:dyDescent="0.25">
      <c r="A187" t="s">
        <v>231</v>
      </c>
      <c r="F187" s="22">
        <v>0</v>
      </c>
      <c r="G187" s="22">
        <v>20</v>
      </c>
      <c r="H187" s="11">
        <v>0</v>
      </c>
      <c r="J187" s="11">
        <f t="shared" si="16"/>
        <v>20</v>
      </c>
      <c r="L187" t="s">
        <v>194</v>
      </c>
      <c r="O187" s="12"/>
    </row>
    <row r="188" spans="1:15" x14ac:dyDescent="0.25">
      <c r="J188" s="11"/>
      <c r="O188" s="12"/>
    </row>
    <row r="189" spans="1:15" x14ac:dyDescent="0.25">
      <c r="A189" s="23" t="s">
        <v>110</v>
      </c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O189" s="12"/>
    </row>
    <row r="190" spans="1:15" x14ac:dyDescent="0.25">
      <c r="J190" s="11"/>
      <c r="O190" s="12"/>
    </row>
    <row r="191" spans="1:15" x14ac:dyDescent="0.25">
      <c r="A191" t="s">
        <v>274</v>
      </c>
      <c r="F191" s="22">
        <v>51</v>
      </c>
      <c r="G191" s="22">
        <v>10</v>
      </c>
      <c r="H191" s="11">
        <v>15</v>
      </c>
      <c r="J191" s="11">
        <f>SUM(F191:H191)</f>
        <v>76</v>
      </c>
      <c r="L191" t="s">
        <v>191</v>
      </c>
      <c r="O191" s="12"/>
    </row>
    <row r="192" spans="1:15" x14ac:dyDescent="0.25">
      <c r="A192" t="s">
        <v>275</v>
      </c>
      <c r="F192" s="22">
        <v>58</v>
      </c>
      <c r="G192" s="22">
        <v>22</v>
      </c>
      <c r="H192" s="11">
        <v>0</v>
      </c>
      <c r="J192" s="11">
        <f t="shared" ref="J192:J194" si="17">SUM(F192:H192)</f>
        <v>80</v>
      </c>
      <c r="L192" t="s">
        <v>191</v>
      </c>
      <c r="O192" s="12"/>
    </row>
    <row r="193" spans="1:15" x14ac:dyDescent="0.25">
      <c r="A193" t="s">
        <v>276</v>
      </c>
      <c r="F193" s="22">
        <v>90</v>
      </c>
      <c r="G193" s="22">
        <v>29</v>
      </c>
      <c r="H193" s="11">
        <v>9</v>
      </c>
      <c r="J193" s="11">
        <f t="shared" si="17"/>
        <v>128</v>
      </c>
      <c r="L193" t="s">
        <v>191</v>
      </c>
      <c r="O193" s="12"/>
    </row>
    <row r="194" spans="1:15" x14ac:dyDescent="0.25">
      <c r="A194" t="s">
        <v>277</v>
      </c>
      <c r="F194" s="22">
        <v>32</v>
      </c>
      <c r="G194" s="22">
        <v>10</v>
      </c>
      <c r="H194" s="11">
        <v>4</v>
      </c>
      <c r="J194" s="11">
        <f t="shared" si="17"/>
        <v>46</v>
      </c>
      <c r="L194" t="s">
        <v>191</v>
      </c>
      <c r="O194" s="12"/>
    </row>
    <row r="195" spans="1:15" x14ac:dyDescent="0.25">
      <c r="A195" t="s">
        <v>111</v>
      </c>
      <c r="F195" s="11">
        <v>23</v>
      </c>
      <c r="G195" s="11">
        <v>22</v>
      </c>
      <c r="H195" s="11">
        <v>3</v>
      </c>
      <c r="I195" s="11"/>
      <c r="J195" s="11">
        <f t="shared" si="16"/>
        <v>48</v>
      </c>
      <c r="L195" t="s">
        <v>192</v>
      </c>
      <c r="O195" s="12"/>
    </row>
    <row r="196" spans="1:15" x14ac:dyDescent="0.25">
      <c r="A196" t="s">
        <v>198</v>
      </c>
      <c r="F196" s="11">
        <v>42</v>
      </c>
      <c r="G196" s="11">
        <v>24</v>
      </c>
      <c r="H196" s="11">
        <v>3</v>
      </c>
      <c r="I196" s="11"/>
      <c r="J196" s="11">
        <f>SUM(F196:H196)</f>
        <v>69</v>
      </c>
      <c r="L196" t="s">
        <v>192</v>
      </c>
      <c r="O196" s="12"/>
    </row>
    <row r="197" spans="1:15" x14ac:dyDescent="0.25">
      <c r="A197" t="s">
        <v>121</v>
      </c>
      <c r="F197" s="11">
        <v>71</v>
      </c>
      <c r="G197" s="11">
        <v>64</v>
      </c>
      <c r="H197" s="11">
        <v>4</v>
      </c>
      <c r="J197" s="11">
        <f t="shared" si="16"/>
        <v>139</v>
      </c>
      <c r="L197" t="s">
        <v>192</v>
      </c>
      <c r="O197" s="12"/>
    </row>
    <row r="198" spans="1:15" x14ac:dyDescent="0.25">
      <c r="A198" t="s">
        <v>223</v>
      </c>
      <c r="F198" s="11">
        <v>46</v>
      </c>
      <c r="G198" s="11">
        <v>10</v>
      </c>
      <c r="H198" s="11">
        <v>2</v>
      </c>
      <c r="J198" s="11">
        <f t="shared" si="16"/>
        <v>58</v>
      </c>
      <c r="L198" t="s">
        <v>192</v>
      </c>
      <c r="O198" s="12"/>
    </row>
    <row r="199" spans="1:15" x14ac:dyDescent="0.25">
      <c r="A199" t="s">
        <v>284</v>
      </c>
      <c r="F199" s="11">
        <v>51</v>
      </c>
      <c r="G199" s="11">
        <v>2</v>
      </c>
      <c r="H199" s="11">
        <v>0</v>
      </c>
      <c r="J199" s="11">
        <f t="shared" si="16"/>
        <v>53</v>
      </c>
      <c r="L199" t="s">
        <v>192</v>
      </c>
      <c r="O199" s="12"/>
    </row>
    <row r="200" spans="1:15" x14ac:dyDescent="0.25">
      <c r="A200" t="s">
        <v>310</v>
      </c>
      <c r="F200" s="11">
        <v>68</v>
      </c>
      <c r="G200" s="11">
        <v>48</v>
      </c>
      <c r="H200" s="11">
        <v>9</v>
      </c>
      <c r="J200" s="11">
        <f t="shared" si="16"/>
        <v>125</v>
      </c>
      <c r="L200" t="s">
        <v>192</v>
      </c>
      <c r="O200" s="12"/>
    </row>
    <row r="201" spans="1:15" x14ac:dyDescent="0.25">
      <c r="A201" t="s">
        <v>311</v>
      </c>
      <c r="F201" s="11">
        <v>155</v>
      </c>
      <c r="G201" s="11">
        <v>103</v>
      </c>
      <c r="H201" s="11">
        <v>11</v>
      </c>
      <c r="J201" s="11">
        <f t="shared" si="16"/>
        <v>269</v>
      </c>
      <c r="L201" t="s">
        <v>192</v>
      </c>
      <c r="O201" s="12"/>
    </row>
    <row r="202" spans="1:15" x14ac:dyDescent="0.25">
      <c r="A202" t="s">
        <v>122</v>
      </c>
      <c r="F202" s="11">
        <v>79</v>
      </c>
      <c r="G202" s="11">
        <v>34</v>
      </c>
      <c r="H202" s="11">
        <v>1</v>
      </c>
      <c r="J202" s="11">
        <f t="shared" si="16"/>
        <v>114</v>
      </c>
      <c r="L202" t="s">
        <v>192</v>
      </c>
      <c r="O202" s="12"/>
    </row>
    <row r="203" spans="1:15" x14ac:dyDescent="0.25">
      <c r="A203" t="s">
        <v>118</v>
      </c>
      <c r="F203" s="11">
        <v>17</v>
      </c>
      <c r="G203" s="11">
        <v>10</v>
      </c>
      <c r="H203" s="11">
        <v>0</v>
      </c>
      <c r="J203" s="11">
        <f t="shared" si="16"/>
        <v>27</v>
      </c>
      <c r="L203" t="s">
        <v>192</v>
      </c>
      <c r="O203" s="12"/>
    </row>
    <row r="204" spans="1:15" x14ac:dyDescent="0.25">
      <c r="A204" t="s">
        <v>119</v>
      </c>
      <c r="F204" s="11">
        <v>30</v>
      </c>
      <c r="G204" s="11">
        <v>1</v>
      </c>
      <c r="H204" s="11">
        <v>4</v>
      </c>
      <c r="J204" s="11">
        <f t="shared" si="16"/>
        <v>35</v>
      </c>
      <c r="L204" t="s">
        <v>192</v>
      </c>
      <c r="O204" s="12"/>
    </row>
    <row r="205" spans="1:15" x14ac:dyDescent="0.25">
      <c r="A205" t="s">
        <v>180</v>
      </c>
      <c r="F205" s="11">
        <v>19</v>
      </c>
      <c r="G205" s="11">
        <v>23</v>
      </c>
      <c r="H205" s="11">
        <v>2</v>
      </c>
      <c r="J205" s="11">
        <f t="shared" si="16"/>
        <v>44</v>
      </c>
      <c r="L205" t="s">
        <v>10</v>
      </c>
      <c r="O205" s="12"/>
    </row>
    <row r="206" spans="1:15" x14ac:dyDescent="0.25">
      <c r="A206" t="s">
        <v>240</v>
      </c>
      <c r="F206" s="11">
        <v>15</v>
      </c>
      <c r="G206" s="11">
        <v>13</v>
      </c>
      <c r="H206" s="11">
        <v>2</v>
      </c>
      <c r="J206" s="11">
        <f t="shared" si="16"/>
        <v>30</v>
      </c>
      <c r="L206" t="s">
        <v>10</v>
      </c>
      <c r="O206" s="12"/>
    </row>
    <row r="207" spans="1:15" x14ac:dyDescent="0.25">
      <c r="A207" t="s">
        <v>283</v>
      </c>
      <c r="F207" s="11">
        <v>16</v>
      </c>
      <c r="G207" s="11">
        <v>93</v>
      </c>
      <c r="H207" s="11">
        <v>8</v>
      </c>
      <c r="J207" s="11">
        <f t="shared" si="16"/>
        <v>117</v>
      </c>
      <c r="L207" t="s">
        <v>10</v>
      </c>
      <c r="O207" s="12"/>
    </row>
    <row r="208" spans="1:15" x14ac:dyDescent="0.25">
      <c r="F208" s="11"/>
      <c r="G208" s="11"/>
      <c r="H208" s="11"/>
      <c r="J208" s="11"/>
      <c r="O208" s="12"/>
    </row>
    <row r="209" spans="1:15" x14ac:dyDescent="0.25">
      <c r="F209" s="11"/>
      <c r="G209" s="11"/>
      <c r="H209" s="11"/>
      <c r="J209" s="11"/>
      <c r="O209" s="12"/>
    </row>
    <row r="210" spans="1:15" x14ac:dyDescent="0.25">
      <c r="F210" s="11"/>
      <c r="G210" s="11"/>
      <c r="H210" s="11"/>
      <c r="J210" s="11"/>
      <c r="O210" s="12"/>
    </row>
    <row r="211" spans="1:15" x14ac:dyDescent="0.25">
      <c r="A211" s="23" t="s">
        <v>181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O211" s="12"/>
    </row>
    <row r="212" spans="1:15" x14ac:dyDescent="0.25">
      <c r="F212" s="11"/>
      <c r="G212" s="11"/>
      <c r="H212" s="11"/>
      <c r="J212" s="11"/>
      <c r="O212" s="12"/>
    </row>
    <row r="213" spans="1:15" x14ac:dyDescent="0.25">
      <c r="A213" t="s">
        <v>292</v>
      </c>
      <c r="F213" s="11">
        <v>27</v>
      </c>
      <c r="G213" s="11">
        <v>4</v>
      </c>
      <c r="H213" s="11">
        <v>3</v>
      </c>
      <c r="J213" s="11">
        <f>SUM(F213:H213)</f>
        <v>34</v>
      </c>
      <c r="L213" t="s">
        <v>192</v>
      </c>
      <c r="O213" s="12"/>
    </row>
    <row r="214" spans="1:15" x14ac:dyDescent="0.25">
      <c r="F214" s="11"/>
      <c r="G214" s="11"/>
      <c r="H214" s="11"/>
      <c r="J214" s="11"/>
    </row>
    <row r="215" spans="1:15" x14ac:dyDescent="0.25">
      <c r="A215" s="23" t="s">
        <v>224</v>
      </c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5" x14ac:dyDescent="0.25">
      <c r="F216" s="11"/>
      <c r="G216" s="11"/>
      <c r="H216" s="11"/>
      <c r="J216" s="11"/>
    </row>
    <row r="217" spans="1:15" x14ac:dyDescent="0.25">
      <c r="A217" t="s">
        <v>225</v>
      </c>
      <c r="F217" s="11">
        <v>31</v>
      </c>
      <c r="G217" s="11">
        <v>58</v>
      </c>
      <c r="H217" s="11">
        <v>1</v>
      </c>
      <c r="J217" s="11">
        <f>SUM(F217:I217)</f>
        <v>90</v>
      </c>
      <c r="L217" t="s">
        <v>10</v>
      </c>
    </row>
    <row r="218" spans="1:15" x14ac:dyDescent="0.25">
      <c r="F218" s="11"/>
      <c r="G218" s="11"/>
      <c r="H218" s="11"/>
      <c r="J218" s="11"/>
    </row>
    <row r="219" spans="1:15" x14ac:dyDescent="0.25">
      <c r="A219" s="23" t="s">
        <v>239</v>
      </c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5" x14ac:dyDescent="0.25">
      <c r="F220" s="11"/>
      <c r="G220" s="11"/>
      <c r="H220" s="11"/>
      <c r="J220" s="11"/>
    </row>
    <row r="221" spans="1:15" x14ac:dyDescent="0.25">
      <c r="A221" t="s">
        <v>238</v>
      </c>
      <c r="F221" s="11">
        <v>4</v>
      </c>
      <c r="G221" s="11">
        <v>11</v>
      </c>
      <c r="H221" s="11">
        <v>0</v>
      </c>
      <c r="J221" s="11">
        <f>SUM(F221:I221)</f>
        <v>15</v>
      </c>
      <c r="L221" t="s">
        <v>10</v>
      </c>
    </row>
    <row r="222" spans="1:15" x14ac:dyDescent="0.25">
      <c r="A222" t="s">
        <v>238</v>
      </c>
      <c r="F222" s="11">
        <v>16</v>
      </c>
      <c r="G222" s="11">
        <v>7</v>
      </c>
      <c r="H222" s="11">
        <v>2</v>
      </c>
      <c r="J222" s="11">
        <f>SUM(F222:I222)</f>
        <v>25</v>
      </c>
      <c r="L222" t="s">
        <v>10</v>
      </c>
    </row>
    <row r="223" spans="1:15" x14ac:dyDescent="0.25">
      <c r="F223" s="11"/>
      <c r="G223" s="11"/>
      <c r="H223" s="11"/>
      <c r="J223" s="11"/>
    </row>
    <row r="224" spans="1:15" x14ac:dyDescent="0.25">
      <c r="F224" s="11"/>
      <c r="G224" s="11"/>
      <c r="H224" s="11"/>
      <c r="J224" s="11"/>
    </row>
    <row r="225" spans="1:12" x14ac:dyDescent="0.25">
      <c r="A225" s="23" t="s">
        <v>280</v>
      </c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7" spans="1:12" x14ac:dyDescent="0.25">
      <c r="A227" t="s">
        <v>281</v>
      </c>
      <c r="F227" s="11">
        <v>17</v>
      </c>
      <c r="G227" s="11">
        <v>39</v>
      </c>
      <c r="H227" s="11">
        <v>3</v>
      </c>
      <c r="J227" s="11">
        <f>SUM(F227:H227)</f>
        <v>59</v>
      </c>
      <c r="L227" t="s">
        <v>0</v>
      </c>
    </row>
    <row r="228" spans="1:12" x14ac:dyDescent="0.25">
      <c r="A228" t="s">
        <v>282</v>
      </c>
      <c r="F228" s="11">
        <v>22</v>
      </c>
      <c r="G228" s="11">
        <v>3</v>
      </c>
      <c r="H228" s="11">
        <v>2</v>
      </c>
      <c r="J228" s="11">
        <f>SUM(F228:H228)</f>
        <v>27</v>
      </c>
      <c r="L228" t="s">
        <v>285</v>
      </c>
    </row>
    <row r="229" spans="1:12" x14ac:dyDescent="0.25">
      <c r="A229" t="s">
        <v>307</v>
      </c>
      <c r="F229" s="11">
        <v>18</v>
      </c>
      <c r="G229" s="11">
        <v>32</v>
      </c>
      <c r="H229" s="11">
        <v>5</v>
      </c>
      <c r="J229" s="11">
        <f>SUM(F229:H229)</f>
        <v>55</v>
      </c>
      <c r="L229" t="s">
        <v>286</v>
      </c>
    </row>
    <row r="231" spans="1:12" x14ac:dyDescent="0.25">
      <c r="A231" s="23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3" spans="1:12" x14ac:dyDescent="0.25">
      <c r="A233" t="s">
        <v>245</v>
      </c>
      <c r="F233" s="11">
        <v>33</v>
      </c>
      <c r="G233" s="11">
        <v>50</v>
      </c>
      <c r="H233" s="11">
        <v>2</v>
      </c>
      <c r="J233" s="11">
        <f>SUM(F233:H233)</f>
        <v>85</v>
      </c>
      <c r="L233" t="s">
        <v>192</v>
      </c>
    </row>
    <row r="234" spans="1:12" x14ac:dyDescent="0.25">
      <c r="A234" t="s">
        <v>246</v>
      </c>
      <c r="F234" s="11">
        <v>337</v>
      </c>
      <c r="G234" s="11">
        <v>29</v>
      </c>
      <c r="H234" s="11">
        <v>24</v>
      </c>
      <c r="J234" s="11">
        <f t="shared" ref="J234:J246" si="18">SUM(F234:H234)</f>
        <v>390</v>
      </c>
      <c r="L234" t="s">
        <v>251</v>
      </c>
    </row>
    <row r="235" spans="1:12" x14ac:dyDescent="0.25">
      <c r="A235" t="s">
        <v>242</v>
      </c>
      <c r="F235" s="11">
        <v>22</v>
      </c>
      <c r="G235" s="11">
        <v>28</v>
      </c>
      <c r="H235" s="11">
        <v>2</v>
      </c>
      <c r="J235" s="11">
        <f t="shared" si="18"/>
        <v>52</v>
      </c>
      <c r="L235" t="s">
        <v>0</v>
      </c>
    </row>
    <row r="236" spans="1:12" x14ac:dyDescent="0.25">
      <c r="A236" t="s">
        <v>243</v>
      </c>
      <c r="F236" s="11">
        <v>17</v>
      </c>
      <c r="G236" s="11">
        <v>49</v>
      </c>
      <c r="H236" s="11">
        <v>1</v>
      </c>
      <c r="J236" s="11">
        <f t="shared" si="18"/>
        <v>67</v>
      </c>
      <c r="L236" t="s">
        <v>0</v>
      </c>
    </row>
    <row r="237" spans="1:12" x14ac:dyDescent="0.25">
      <c r="A237" t="s">
        <v>244</v>
      </c>
      <c r="F237" s="11">
        <v>35</v>
      </c>
      <c r="G237" s="11">
        <v>68</v>
      </c>
      <c r="H237" s="11">
        <v>14</v>
      </c>
      <c r="J237" s="11">
        <f t="shared" si="18"/>
        <v>117</v>
      </c>
      <c r="L237" t="s">
        <v>0</v>
      </c>
    </row>
    <row r="238" spans="1:12" x14ac:dyDescent="0.25">
      <c r="A238" t="s">
        <v>247</v>
      </c>
      <c r="F238" s="11">
        <v>38</v>
      </c>
      <c r="G238" s="11">
        <v>10</v>
      </c>
      <c r="H238" s="11">
        <v>10</v>
      </c>
      <c r="J238" s="11">
        <f t="shared" si="18"/>
        <v>58</v>
      </c>
      <c r="L238" t="s">
        <v>192</v>
      </c>
    </row>
    <row r="239" spans="1:12" x14ac:dyDescent="0.25">
      <c r="A239" t="s">
        <v>248</v>
      </c>
      <c r="F239" s="11">
        <v>10</v>
      </c>
      <c r="G239" s="11">
        <v>69</v>
      </c>
      <c r="H239" s="11">
        <v>15</v>
      </c>
      <c r="J239" s="11">
        <f t="shared" si="18"/>
        <v>94</v>
      </c>
      <c r="L239" t="s">
        <v>192</v>
      </c>
    </row>
    <row r="240" spans="1:12" x14ac:dyDescent="0.25">
      <c r="A240" t="s">
        <v>312</v>
      </c>
      <c r="F240" s="11">
        <v>21</v>
      </c>
      <c r="G240" s="11">
        <v>82</v>
      </c>
      <c r="H240" s="11">
        <v>3</v>
      </c>
      <c r="J240" s="11">
        <f t="shared" si="18"/>
        <v>106</v>
      </c>
      <c r="L240" t="s">
        <v>286</v>
      </c>
    </row>
    <row r="241" spans="1:22" x14ac:dyDescent="0.25">
      <c r="A241" t="s">
        <v>249</v>
      </c>
      <c r="F241" s="11">
        <v>8</v>
      </c>
      <c r="G241" s="11">
        <v>12</v>
      </c>
      <c r="H241" s="11">
        <v>1</v>
      </c>
      <c r="J241" s="11">
        <f t="shared" si="18"/>
        <v>21</v>
      </c>
      <c r="L241" t="s">
        <v>10</v>
      </c>
    </row>
    <row r="242" spans="1:22" x14ac:dyDescent="0.25">
      <c r="A242" t="s">
        <v>250</v>
      </c>
      <c r="F242" s="11">
        <v>51</v>
      </c>
      <c r="G242" s="11">
        <v>33</v>
      </c>
      <c r="H242" s="11">
        <v>3</v>
      </c>
      <c r="J242" s="11">
        <f t="shared" si="18"/>
        <v>87</v>
      </c>
      <c r="L242" t="s">
        <v>196</v>
      </c>
      <c r="U242" t="s">
        <v>98</v>
      </c>
      <c r="V242" t="s">
        <v>98</v>
      </c>
    </row>
    <row r="243" spans="1:22" x14ac:dyDescent="0.25">
      <c r="A243" t="s">
        <v>313</v>
      </c>
      <c r="F243" s="11">
        <v>104</v>
      </c>
      <c r="G243" s="11">
        <v>45</v>
      </c>
      <c r="H243" s="11">
        <v>9</v>
      </c>
      <c r="J243" s="11">
        <f t="shared" si="18"/>
        <v>158</v>
      </c>
      <c r="L243" t="s">
        <v>0</v>
      </c>
    </row>
    <row r="244" spans="1:22" x14ac:dyDescent="0.25">
      <c r="A244" t="s">
        <v>314</v>
      </c>
      <c r="F244" s="11">
        <v>14</v>
      </c>
      <c r="G244" s="11">
        <v>5</v>
      </c>
      <c r="H244" s="11">
        <v>4</v>
      </c>
      <c r="J244" s="11">
        <f t="shared" si="18"/>
        <v>23</v>
      </c>
      <c r="L244" t="s">
        <v>286</v>
      </c>
    </row>
    <row r="245" spans="1:22" x14ac:dyDescent="0.25">
      <c r="A245" t="s">
        <v>315</v>
      </c>
      <c r="F245" s="11">
        <v>48</v>
      </c>
      <c r="G245" s="11">
        <v>156</v>
      </c>
      <c r="H245" s="11">
        <v>14</v>
      </c>
      <c r="J245" s="11">
        <f t="shared" si="18"/>
        <v>218</v>
      </c>
      <c r="L245" t="s">
        <v>286</v>
      </c>
    </row>
    <row r="246" spans="1:22" x14ac:dyDescent="0.25">
      <c r="A246" t="s">
        <v>316</v>
      </c>
      <c r="F246" s="11">
        <v>24</v>
      </c>
      <c r="G246" s="11">
        <v>23</v>
      </c>
      <c r="H246" s="11">
        <v>2</v>
      </c>
      <c r="J246" s="11">
        <f t="shared" si="18"/>
        <v>49</v>
      </c>
      <c r="L246" t="s">
        <v>192</v>
      </c>
    </row>
    <row r="247" spans="1:22" x14ac:dyDescent="0.25">
      <c r="F247" s="11"/>
      <c r="G247" s="11"/>
      <c r="H247" s="11"/>
      <c r="J247" s="11"/>
    </row>
    <row r="248" spans="1:22" x14ac:dyDescent="0.25">
      <c r="F248" s="11"/>
      <c r="G248" s="11"/>
      <c r="H248" s="11"/>
      <c r="J248" s="11"/>
    </row>
    <row r="249" spans="1:22" x14ac:dyDescent="0.25">
      <c r="F249" s="11" t="s">
        <v>98</v>
      </c>
      <c r="G249" s="11"/>
      <c r="H249" s="11"/>
      <c r="J249" s="11">
        <f>SUM(J64:J246)+J56+J5</f>
        <v>11049</v>
      </c>
    </row>
    <row r="250" spans="1:22" ht="15.75" x14ac:dyDescent="0.25">
      <c r="A250" s="13" t="s">
        <v>112</v>
      </c>
      <c r="B250" s="13"/>
      <c r="C250" s="13"/>
      <c r="D250" s="13"/>
      <c r="E250" s="13"/>
      <c r="F250" s="15">
        <f>SUM(F64:F249)+F5+F56</f>
        <v>4425</v>
      </c>
      <c r="G250" s="15">
        <f>SUM(G64:G249)+G5+G56</f>
        <v>6005</v>
      </c>
      <c r="H250" s="15">
        <f>SUM(H64:H249)+H5+H56</f>
        <v>619</v>
      </c>
      <c r="I250" s="15"/>
      <c r="J250" s="15">
        <f>SUM(F250:I250)</f>
        <v>11049</v>
      </c>
    </row>
    <row r="251" spans="1:22" x14ac:dyDescent="0.25">
      <c r="F251" s="16">
        <f>F250/J250*100</f>
        <v>40.048873201194681</v>
      </c>
      <c r="G251" s="16">
        <f>G250/J250*100</f>
        <v>54.348809847044976</v>
      </c>
      <c r="H251" s="16">
        <f>H250/J250*100</f>
        <v>5.6023169517603399</v>
      </c>
      <c r="J251" t="s">
        <v>98</v>
      </c>
    </row>
    <row r="254" spans="1:22" x14ac:dyDescent="0.25">
      <c r="A254" s="14"/>
    </row>
  </sheetData>
  <mergeCells count="10">
    <mergeCell ref="A22:D22"/>
    <mergeCell ref="A24:E24"/>
    <mergeCell ref="A23:D23"/>
    <mergeCell ref="A34:E34"/>
    <mergeCell ref="A28:D28"/>
    <mergeCell ref="A29:D29"/>
    <mergeCell ref="A30:B30"/>
    <mergeCell ref="A31:B31"/>
    <mergeCell ref="A33:B33"/>
    <mergeCell ref="A32:C32"/>
  </mergeCells>
  <phoneticPr fontId="2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ISP TO e Prov.</vt:lpstr>
      <vt:lpstr>Altre</vt:lpstr>
      <vt:lpstr>Foglio3</vt:lpstr>
    </vt:vector>
  </TitlesOfParts>
  <Company>Intesa-Sanpaolo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Bettarello Claudio</dc:creator>
  <cp:lastModifiedBy>Bettarello Claudio</cp:lastModifiedBy>
  <dcterms:created xsi:type="dcterms:W3CDTF">2012-03-09T11:21:29Z</dcterms:created>
  <dcterms:modified xsi:type="dcterms:W3CDTF">2012-03-22T11:56:31Z</dcterms:modified>
</cp:coreProperties>
</file>